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195987EF-66F7-4E5D-BEBE-B2543F522148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Data sheet" sheetId="13" r:id="rId1"/>
    <sheet name="Find &amp; replace" sheetId="11" r:id="rId2"/>
    <sheet name="Replace function" sheetId="2" r:id="rId3"/>
    <sheet name="substitute function" sheetId="12" r:id="rId4"/>
    <sheet name="remove text" sheetId="6" r:id="rId5"/>
    <sheet name="significance calculator" sheetId="16" state="hidden" r:id="rId6"/>
    <sheet name="with linebreak" sheetId="17" state="hidden" r:id="rId7"/>
    <sheet name="Concatenate" sheetId="3" state="hidden" r:id="rId8"/>
    <sheet name="Justify" sheetId="4" state="hidden" r:id="rId9"/>
    <sheet name="remove after space" sheetId="5" r:id="rId10"/>
    <sheet name="Unmerge cell" sheetId="15" state="hidden" r:id="rId11"/>
  </sheets>
  <definedNames>
    <definedName name="_xlnm._FilterDatabase" localSheetId="7" hidden="1">Concatenate!$B$5:$D$11</definedName>
    <definedName name="_xlnm._FilterDatabase" localSheetId="8" hidden="1">Justify!$B$5:$D$12</definedName>
    <definedName name="_xlnm._FilterDatabase" localSheetId="2" hidden="1">'Replace function'!$B$15:$D$15</definedName>
    <definedName name="control_conversions">'significance calculator'!$D$8</definedName>
    <definedName name="control_p">'significance calculator'!$F$8</definedName>
    <definedName name="control_se">'significance calculator'!$I$8</definedName>
    <definedName name="control_visitors">'significance calculator'!$C$8</definedName>
    <definedName name="p_value">'significance calculator'!$C$20</definedName>
    <definedName name="variation_conversions">'significance calculator'!$D$9</definedName>
    <definedName name="variation_p">'significance calculator'!$F$9</definedName>
    <definedName name="variation_se">'significance calculator'!$I$9</definedName>
    <definedName name="variation_visitors">'significance calculator'!$C$9</definedName>
    <definedName name="z_score">'significance calculator'!$C$18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4" i="11" l="1"/>
  <c r="M13" i="11"/>
  <c r="M12" i="11"/>
  <c r="M11" i="11"/>
  <c r="D7" i="5"/>
  <c r="D8" i="5"/>
  <c r="D9" i="5"/>
  <c r="D6" i="5"/>
  <c r="F7" i="11"/>
  <c r="F8" i="11"/>
  <c r="F9" i="11"/>
  <c r="F6" i="11"/>
  <c r="D7" i="12"/>
  <c r="D8" i="12"/>
  <c r="D9" i="12"/>
  <c r="D9" i="2"/>
  <c r="D7" i="2"/>
  <c r="D8" i="2"/>
  <c r="D6" i="2"/>
  <c r="D6" i="12"/>
  <c r="F7" i="13"/>
  <c r="F8" i="13"/>
  <c r="F9" i="13"/>
  <c r="F6" i="13"/>
  <c r="C16" i="16"/>
  <c r="D12" i="16" s="1"/>
  <c r="F11" i="16"/>
  <c r="D10" i="16"/>
  <c r="D11" i="16" l="1"/>
  <c r="C14" i="16" l="1"/>
  <c r="J8" i="16"/>
  <c r="J7" i="16"/>
  <c r="I8" i="16"/>
  <c r="I7" i="16"/>
  <c r="G17" i="16"/>
  <c r="G16" i="16"/>
  <c r="F17" i="16"/>
  <c r="F16" i="16"/>
  <c r="G12" i="16"/>
  <c r="G11" i="16"/>
  <c r="G7" i="16"/>
  <c r="F12" i="16" s="1"/>
  <c r="F7" i="16"/>
  <c r="F6" i="16"/>
  <c r="G6" i="16" s="1"/>
  <c r="N16" i="15"/>
  <c r="O16" i="15" s="1"/>
  <c r="N15" i="15"/>
  <c r="O15" i="15" s="1"/>
  <c r="N14" i="15"/>
  <c r="O14" i="15" s="1"/>
  <c r="N13" i="15"/>
  <c r="O13" i="15" s="1"/>
  <c r="N12" i="15"/>
  <c r="O12" i="15" s="1"/>
  <c r="N11" i="15"/>
  <c r="O11" i="15" s="1"/>
  <c r="E6" i="3"/>
  <c r="E7" i="3"/>
  <c r="E8" i="3"/>
  <c r="E9" i="3"/>
  <c r="E10" i="3"/>
  <c r="E11" i="3"/>
  <c r="F7" i="17"/>
  <c r="F8" i="17"/>
  <c r="F9" i="17"/>
  <c r="F6" i="17"/>
  <c r="F7" i="15" l="1"/>
  <c r="F8" i="15"/>
  <c r="F9" i="15"/>
  <c r="F10" i="15"/>
  <c r="F11" i="15"/>
  <c r="F6" i="15"/>
  <c r="E11" i="15"/>
  <c r="E10" i="15"/>
  <c r="E9" i="15"/>
  <c r="E8" i="15"/>
  <c r="E7" i="15"/>
  <c r="E6" i="15"/>
</calcChain>
</file>

<file path=xl/sharedStrings.xml><?xml version="1.0" encoding="utf-8"?>
<sst xmlns="http://schemas.openxmlformats.org/spreadsheetml/2006/main" count="289" uniqueCount="90">
  <si>
    <t>Product</t>
  </si>
  <si>
    <t>Radio</t>
  </si>
  <si>
    <t>Television</t>
  </si>
  <si>
    <t>Mobile</t>
  </si>
  <si>
    <t>Light Bulb</t>
  </si>
  <si>
    <t>Chair</t>
  </si>
  <si>
    <t>Bed</t>
  </si>
  <si>
    <t>Production Date</t>
  </si>
  <si>
    <t>Delivery Day</t>
  </si>
  <si>
    <t>Due Date</t>
  </si>
  <si>
    <t>Remark</t>
  </si>
  <si>
    <t>Robin</t>
  </si>
  <si>
    <t>David</t>
  </si>
  <si>
    <t>John</t>
  </si>
  <si>
    <t>Practice Data</t>
  </si>
  <si>
    <t>Practice Sheet</t>
  </si>
  <si>
    <t>First Name</t>
  </si>
  <si>
    <t>Last Name</t>
  </si>
  <si>
    <t>Full Name</t>
  </si>
  <si>
    <t>Student Information</t>
  </si>
  <si>
    <t>Student ID</t>
  </si>
  <si>
    <t>Harry</t>
  </si>
  <si>
    <t>Potter</t>
  </si>
  <si>
    <t>Ron</t>
  </si>
  <si>
    <t>Weasely</t>
  </si>
  <si>
    <t>Granger</t>
  </si>
  <si>
    <t>Rubius</t>
  </si>
  <si>
    <t>Hagrid</t>
  </si>
  <si>
    <t>Draco</t>
  </si>
  <si>
    <t>Malfoy</t>
  </si>
  <si>
    <t>Hermione</t>
  </si>
  <si>
    <t>Nevill</t>
  </si>
  <si>
    <t>Longbottoom</t>
  </si>
  <si>
    <t>Lives in Uk.</t>
  </si>
  <si>
    <t>David Lives in Uk.</t>
  </si>
  <si>
    <t>Weasley</t>
  </si>
  <si>
    <t>City</t>
  </si>
  <si>
    <t>Address Description</t>
  </si>
  <si>
    <t>Country</t>
  </si>
  <si>
    <t>England</t>
  </si>
  <si>
    <t>Germany</t>
  </si>
  <si>
    <t>Poland</t>
  </si>
  <si>
    <t>London</t>
  </si>
  <si>
    <t>Texas</t>
  </si>
  <si>
    <t>Munich</t>
  </si>
  <si>
    <t>Warsaw</t>
  </si>
  <si>
    <t>Full Address</t>
  </si>
  <si>
    <t>USA</t>
  </si>
  <si>
    <t>Name</t>
  </si>
  <si>
    <t>Robert</t>
  </si>
  <si>
    <t>Shaun</t>
  </si>
  <si>
    <t>Address</t>
  </si>
  <si>
    <t>2 No Downing Street</t>
  </si>
  <si>
    <t>5th Avenue</t>
  </si>
  <si>
    <t>Krakowskie Przedmiescie</t>
  </si>
  <si>
    <t>80313 München</t>
  </si>
  <si>
    <t>Unmerge Combined Cells</t>
  </si>
  <si>
    <t>Visitors</t>
  </si>
  <si>
    <t>Conversions</t>
  </si>
  <si>
    <t>Control</t>
  </si>
  <si>
    <t>Variation</t>
  </si>
  <si>
    <t>Statistical Significance Calculator</t>
  </si>
  <si>
    <t>Significant At</t>
  </si>
  <si>
    <t>90% confidence:</t>
  </si>
  <si>
    <t>95% confidence:</t>
  </si>
  <si>
    <t>99% confidence:</t>
  </si>
  <si>
    <t>Z-score</t>
  </si>
  <si>
    <t>P-value</t>
  </si>
  <si>
    <t>Conversion Rate</t>
  </si>
  <si>
    <t>Standard Error</t>
  </si>
  <si>
    <t>90% Conversion Rate Limits</t>
  </si>
  <si>
    <t>From</t>
  </si>
  <si>
    <t>To</t>
  </si>
  <si>
    <t>95% Conversion Rate Limits</t>
  </si>
  <si>
    <t>99% Conversion Rate Limits</t>
  </si>
  <si>
    <t>Replace Text After Specific Character</t>
  </si>
  <si>
    <t>2 No Downing Street At London,England</t>
  </si>
  <si>
    <t>5th Avenue At Texas,USA</t>
  </si>
  <si>
    <t>80313 München At Munich,Germany</t>
  </si>
  <si>
    <t>Krakowskie Przedmiescie At Warsaw,Poland</t>
  </si>
  <si>
    <t>Previous Address</t>
  </si>
  <si>
    <t>Current Address</t>
  </si>
  <si>
    <t>Remove Text After Character</t>
  </si>
  <si>
    <t>Present Address</t>
  </si>
  <si>
    <t>2 No Downing Street At London</t>
  </si>
  <si>
    <t>5th Avenue At Texas</t>
  </si>
  <si>
    <t>80313 München At Munich</t>
  </si>
  <si>
    <t>Krakowskie Przedmiescie At Warsaw</t>
  </si>
  <si>
    <t>Remove Text After First Space</t>
  </si>
  <si>
    <t>After Text Removal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</si>
</sst>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1">
      <alignment horizontal="center" vertical="center"/>
    </xf>
    <xf numFmtId="0" fontId="3" fillId="2" borderId="1">
      <alignment horizontal="center" vertical="center"/>
    </xf>
    <xf numFmtId="0" fontId="1" fillId="0" borderId="2" applyNumberFormat="0">
      <alignment horizontal="center" vertical="center"/>
    </xf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1" xfId="2">
      <alignment horizontal="center" vertical="center"/>
    </xf>
    <xf numFmtId="0" fontId="1" fillId="0" borderId="2" xfId="3">
      <alignment horizontal="center" vertical="center"/>
    </xf>
    <xf numFmtId="0" fontId="4" fillId="0" borderId="0" xfId="0" applyFont="1"/>
    <xf numFmtId="0" fontId="1" fillId="0" borderId="2" xfId="3" applyNumberFormat="1">
      <alignment horizontal="center" vertical="center"/>
    </xf>
    <xf numFmtId="164" fontId="1" fillId="0" borderId="2" xfId="3" applyNumberFormat="1">
      <alignment horizontal="center" vertical="center"/>
    </xf>
    <xf numFmtId="0" fontId="5" fillId="0" borderId="2" xfId="3" applyFont="1">
      <alignment horizontal="center" vertical="center"/>
    </xf>
    <xf numFmtId="0" fontId="1" fillId="0" borderId="7" xfId="3" applyBorder="1">
      <alignment horizontal="center" vertical="center"/>
    </xf>
    <xf numFmtId="0" fontId="1" fillId="0" borderId="6" xfId="3" applyBorder="1">
      <alignment horizontal="center" vertical="center"/>
    </xf>
    <xf numFmtId="0" fontId="1" fillId="0" borderId="8" xfId="3" applyBorder="1">
      <alignment horizontal="center" vertical="center"/>
    </xf>
    <xf numFmtId="0" fontId="1" fillId="0" borderId="2" xfId="3" applyAlignment="1">
      <alignment horizontal="center" vertical="center" wrapText="1"/>
    </xf>
    <xf numFmtId="0" fontId="0" fillId="0" borderId="9" xfId="0" applyBorder="1"/>
    <xf numFmtId="10" fontId="1" fillId="0" borderId="2" xfId="3" applyNumberFormat="1">
      <alignment horizontal="center" vertical="center"/>
    </xf>
    <xf numFmtId="10" fontId="1" fillId="0" borderId="2" xfId="4" applyNumberFormat="1" applyBorder="1" applyAlignment="1">
      <alignment horizontal="center" vertical="center"/>
    </xf>
    <xf numFmtId="2" fontId="5" fillId="0" borderId="2" xfId="3" applyNumberFormat="1" applyFont="1">
      <alignment horizontal="center" vertical="center"/>
    </xf>
    <xf numFmtId="0" fontId="2" fillId="0" borderId="1" xfId="1">
      <alignment horizontal="center" vertical="center"/>
    </xf>
    <xf numFmtId="0" fontId="3" fillId="2" borderId="1" xfId="2">
      <alignment horizontal="center" vertical="center"/>
    </xf>
    <xf numFmtId="9" fontId="1" fillId="0" borderId="2" xfId="3" applyNumberFormat="1">
      <alignment horizontal="center" vertical="center"/>
    </xf>
    <xf numFmtId="0" fontId="2" fillId="0" borderId="3" xfId="1" applyBorder="1">
      <alignment horizontal="center" vertical="center"/>
    </xf>
    <xf numFmtId="0" fontId="2" fillId="0" borderId="4" xfId="1" applyBorder="1">
      <alignment horizontal="center" vertical="center"/>
    </xf>
    <xf numFmtId="0" fontId="2" fillId="0" borderId="5" xfId="1" applyBorder="1">
      <alignment horizontal="center" vertical="center"/>
    </xf>
    <xf numFmtId="0" fontId="1" fillId="0" borderId="2" xfId="3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</cellXfs>
  <cellStyles count="5">
    <cellStyle name="Normal" xfId="0" builtinId="0"/>
    <cellStyle name="Percent" xfId="4" builtinId="5"/>
    <cellStyle name="Table data" xfId="3" xr:uid="{00000000-0005-0000-0000-000002000000}"/>
    <cellStyle name="Table head" xfId="2" xr:uid="{00000000-0005-0000-0000-000003000000}"/>
    <cellStyle name="Title head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3D310-26DC-4003-B9F3-88EF4E6B77AF}">
  <sheetPr codeName="Sheet8"/>
  <dimension ref="B1:F9"/>
  <sheetViews>
    <sheetView showGridLines="0" workbookViewId="0">
      <selection activeCell="I17" sqref="I17"/>
    </sheetView>
  </sheetViews>
  <sheetFormatPr defaultRowHeight="19.95" customHeight="1" x14ac:dyDescent="0.3"/>
  <cols>
    <col min="1" max="1" width="4.44140625" customWidth="1"/>
    <col min="2" max="2" width="10.5546875" customWidth="1"/>
    <col min="3" max="3" width="21.21875" customWidth="1"/>
    <col min="4" max="4" width="15.88671875" bestFit="1" customWidth="1"/>
    <col min="5" max="5" width="12" customWidth="1"/>
    <col min="6" max="6" width="36.77734375" customWidth="1"/>
  </cols>
  <sheetData>
    <row r="1" spans="2:6" ht="15.6" customHeight="1" x14ac:dyDescent="0.3"/>
    <row r="2" spans="2:6" ht="13.2" customHeight="1" thickBot="1" x14ac:dyDescent="0.35"/>
    <row r="3" spans="2:6" ht="19.95" customHeight="1" thickBot="1" x14ac:dyDescent="0.35">
      <c r="B3" s="15" t="s">
        <v>75</v>
      </c>
      <c r="C3" s="15"/>
      <c r="D3" s="15"/>
      <c r="E3" s="15"/>
      <c r="F3" s="15"/>
    </row>
    <row r="4" spans="2:6" ht="19.95" customHeight="1" thickBot="1" x14ac:dyDescent="0.35">
      <c r="B4" s="3"/>
      <c r="C4" s="3"/>
      <c r="D4" s="3"/>
    </row>
    <row r="5" spans="2:6" ht="19.95" customHeight="1" thickBot="1" x14ac:dyDescent="0.35">
      <c r="B5" s="1" t="s">
        <v>48</v>
      </c>
      <c r="C5" s="1" t="s">
        <v>51</v>
      </c>
      <c r="D5" s="1" t="s">
        <v>36</v>
      </c>
      <c r="E5" s="1" t="s">
        <v>38</v>
      </c>
      <c r="F5" s="1" t="s">
        <v>46</v>
      </c>
    </row>
    <row r="6" spans="2:6" ht="19.95" customHeight="1" x14ac:dyDescent="0.3">
      <c r="B6" s="2" t="s">
        <v>11</v>
      </c>
      <c r="C6" s="4" t="s">
        <v>52</v>
      </c>
      <c r="D6" s="4" t="s">
        <v>42</v>
      </c>
      <c r="E6" s="5" t="s">
        <v>39</v>
      </c>
      <c r="F6" s="21" t="str">
        <f>C6&amp;" At "&amp;D6&amp;","&amp;E6</f>
        <v>2 No Downing Street At London,England</v>
      </c>
    </row>
    <row r="7" spans="2:6" ht="19.95" customHeight="1" x14ac:dyDescent="0.3">
      <c r="B7" s="2" t="s">
        <v>13</v>
      </c>
      <c r="C7" s="4" t="s">
        <v>53</v>
      </c>
      <c r="D7" s="4" t="s">
        <v>43</v>
      </c>
      <c r="E7" s="5" t="s">
        <v>47</v>
      </c>
      <c r="F7" s="21" t="str">
        <f t="shared" ref="F7:F9" si="0">C7&amp;" At "&amp;D7&amp;","&amp;E7</f>
        <v>5th Avenue At Texas,USA</v>
      </c>
    </row>
    <row r="8" spans="2:6" ht="19.95" customHeight="1" x14ac:dyDescent="0.3">
      <c r="B8" s="2" t="s">
        <v>49</v>
      </c>
      <c r="C8" s="2" t="s">
        <v>55</v>
      </c>
      <c r="D8" s="4" t="s">
        <v>44</v>
      </c>
      <c r="E8" s="5" t="s">
        <v>40</v>
      </c>
      <c r="F8" s="21" t="str">
        <f t="shared" si="0"/>
        <v>80313 München At Munich,Germany</v>
      </c>
    </row>
    <row r="9" spans="2:6" ht="19.95" customHeight="1" x14ac:dyDescent="0.3">
      <c r="B9" s="2" t="s">
        <v>50</v>
      </c>
      <c r="C9" s="2" t="s">
        <v>54</v>
      </c>
      <c r="D9" s="4" t="s">
        <v>45</v>
      </c>
      <c r="E9" s="5" t="s">
        <v>41</v>
      </c>
      <c r="F9" s="21" t="str">
        <f t="shared" si="0"/>
        <v>Krakowskie Przedmiescie At Warsaw,Poland</v>
      </c>
    </row>
  </sheetData>
  <mergeCells count="1">
    <mergeCell ref="B3:F3"/>
  </mergeCells>
  <phoneticPr fontId="6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B1:H12"/>
  <sheetViews>
    <sheetView showGridLines="0" zoomScaleNormal="100" workbookViewId="0">
      <selection activeCell="E15" sqref="E15"/>
    </sheetView>
  </sheetViews>
  <sheetFormatPr defaultRowHeight="19.95" customHeight="1" x14ac:dyDescent="0.3"/>
  <cols>
    <col min="1" max="1" width="5" customWidth="1"/>
    <col min="2" max="2" width="12.21875" customWidth="1"/>
    <col min="3" max="3" width="32.6640625" customWidth="1"/>
    <col min="4" max="4" width="20.33203125" bestFit="1" customWidth="1"/>
    <col min="5" max="5" width="39" bestFit="1" customWidth="1"/>
    <col min="7" max="7" width="31.109375" bestFit="1" customWidth="1"/>
    <col min="8" max="8" width="19" bestFit="1" customWidth="1"/>
    <col min="9" max="9" width="11" bestFit="1" customWidth="1"/>
    <col min="10" max="10" width="10.44140625" bestFit="1" customWidth="1"/>
    <col min="11" max="11" width="9" bestFit="1" customWidth="1"/>
    <col min="12" max="12" width="39" bestFit="1" customWidth="1"/>
    <col min="13" max="13" width="15.5546875" bestFit="1" customWidth="1"/>
  </cols>
  <sheetData>
    <row r="1" spans="2:8" ht="13.2" customHeight="1" x14ac:dyDescent="0.3"/>
    <row r="2" spans="2:8" ht="13.8" customHeight="1" thickBot="1" x14ac:dyDescent="0.35"/>
    <row r="3" spans="2:8" ht="19.95" customHeight="1" thickBot="1" x14ac:dyDescent="0.35">
      <c r="B3" s="22" t="s">
        <v>88</v>
      </c>
      <c r="C3" s="23"/>
      <c r="D3" s="24"/>
    </row>
    <row r="4" spans="2:8" ht="19.95" customHeight="1" thickBot="1" x14ac:dyDescent="0.35">
      <c r="B4" s="3"/>
      <c r="C4" s="3"/>
    </row>
    <row r="5" spans="2:8" ht="19.95" customHeight="1" thickBot="1" x14ac:dyDescent="0.35">
      <c r="B5" s="1" t="s">
        <v>48</v>
      </c>
      <c r="C5" s="1" t="s">
        <v>83</v>
      </c>
      <c r="D5" s="1" t="s">
        <v>89</v>
      </c>
    </row>
    <row r="6" spans="2:8" ht="19.95" customHeight="1" thickBot="1" x14ac:dyDescent="0.35">
      <c r="B6" s="2" t="s">
        <v>11</v>
      </c>
      <c r="C6" s="2" t="s">
        <v>84</v>
      </c>
      <c r="D6" s="2" t="str">
        <f>LEFT(C6,FIND(" ",C6)-1)</f>
        <v>2</v>
      </c>
      <c r="F6" s="22" t="s">
        <v>15</v>
      </c>
      <c r="G6" s="23"/>
      <c r="H6" s="24"/>
    </row>
    <row r="7" spans="2:8" ht="19.95" customHeight="1" thickBot="1" x14ac:dyDescent="0.35">
      <c r="B7" s="2" t="s">
        <v>13</v>
      </c>
      <c r="C7" s="2" t="s">
        <v>85</v>
      </c>
      <c r="D7" s="2" t="str">
        <f t="shared" ref="D7:D9" si="0">LEFT(C7,FIND(" ",C7)-1)</f>
        <v>5th</v>
      </c>
      <c r="F7" s="3"/>
      <c r="G7" s="3"/>
    </row>
    <row r="8" spans="2:8" ht="19.95" customHeight="1" thickBot="1" x14ac:dyDescent="0.35">
      <c r="B8" s="2" t="s">
        <v>49</v>
      </c>
      <c r="C8" s="2" t="s">
        <v>86</v>
      </c>
      <c r="D8" s="2" t="str">
        <f t="shared" si="0"/>
        <v>80313</v>
      </c>
      <c r="F8" s="1" t="s">
        <v>48</v>
      </c>
      <c r="G8" s="1" t="s">
        <v>83</v>
      </c>
      <c r="H8" s="1" t="s">
        <v>89</v>
      </c>
    </row>
    <row r="9" spans="2:8" ht="19.95" customHeight="1" x14ac:dyDescent="0.3">
      <c r="B9" s="2" t="s">
        <v>50</v>
      </c>
      <c r="C9" s="2" t="s">
        <v>87</v>
      </c>
      <c r="D9" s="2" t="str">
        <f t="shared" si="0"/>
        <v>Krakowskie</v>
      </c>
      <c r="F9" s="2" t="s">
        <v>11</v>
      </c>
      <c r="G9" s="2" t="s">
        <v>84</v>
      </c>
      <c r="H9" s="2"/>
    </row>
    <row r="10" spans="2:8" ht="19.95" customHeight="1" x14ac:dyDescent="0.3">
      <c r="F10" s="2" t="s">
        <v>13</v>
      </c>
      <c r="G10" s="2" t="s">
        <v>85</v>
      </c>
      <c r="H10" s="2"/>
    </row>
    <row r="11" spans="2:8" ht="19.95" customHeight="1" x14ac:dyDescent="0.3">
      <c r="F11" s="2" t="s">
        <v>49</v>
      </c>
      <c r="G11" s="2" t="s">
        <v>86</v>
      </c>
      <c r="H11" s="2"/>
    </row>
    <row r="12" spans="2:8" ht="19.95" customHeight="1" x14ac:dyDescent="0.3">
      <c r="F12" s="2" t="s">
        <v>50</v>
      </c>
      <c r="G12" s="2" t="s">
        <v>87</v>
      </c>
      <c r="H12" s="2"/>
    </row>
  </sheetData>
  <mergeCells count="2">
    <mergeCell ref="B3:D3"/>
    <mergeCell ref="F6:H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E5488-5295-44F8-BD22-E0D1351CD246}">
  <sheetPr codeName="Sheet9"/>
  <dimension ref="B1:O16"/>
  <sheetViews>
    <sheetView showGridLines="0" workbookViewId="0">
      <selection activeCell="L5" sqref="L5"/>
    </sheetView>
  </sheetViews>
  <sheetFormatPr defaultRowHeight="19.95" customHeight="1" x14ac:dyDescent="0.3"/>
  <cols>
    <col min="1" max="1" width="7.6640625" customWidth="1"/>
    <col min="2" max="2" width="10" customWidth="1"/>
    <col min="3" max="3" width="16.44140625" bestFit="1" customWidth="1"/>
    <col min="4" max="4" width="12.6640625" bestFit="1" customWidth="1"/>
    <col min="5" max="5" width="9.77734375" bestFit="1" customWidth="1"/>
    <col min="12" max="13" width="16.44140625" bestFit="1" customWidth="1"/>
    <col min="14" max="14" width="12.6640625" bestFit="1" customWidth="1"/>
    <col min="15" max="15" width="9.77734375" bestFit="1" customWidth="1"/>
  </cols>
  <sheetData>
    <row r="1" spans="2:15" ht="14.4" customHeight="1" x14ac:dyDescent="0.3"/>
    <row r="2" spans="2:15" ht="13.8" customHeight="1" thickBot="1" x14ac:dyDescent="0.35"/>
    <row r="3" spans="2:15" ht="19.95" customHeight="1" thickBot="1" x14ac:dyDescent="0.35">
      <c r="B3" s="18" t="s">
        <v>56</v>
      </c>
      <c r="C3" s="19"/>
      <c r="D3" s="19"/>
      <c r="E3" s="19"/>
      <c r="F3" s="20"/>
    </row>
    <row r="4" spans="2:15" ht="19.95" customHeight="1" thickBot="1" x14ac:dyDescent="0.35">
      <c r="B4" s="3"/>
      <c r="C4" s="3"/>
      <c r="D4" s="3"/>
    </row>
    <row r="5" spans="2:15" ht="19.95" customHeight="1" thickBot="1" x14ac:dyDescent="0.35">
      <c r="B5" s="1" t="s">
        <v>0</v>
      </c>
      <c r="C5" s="1" t="s">
        <v>7</v>
      </c>
      <c r="D5" s="1" t="s">
        <v>8</v>
      </c>
      <c r="E5" s="1" t="s">
        <v>9</v>
      </c>
      <c r="F5" s="1" t="s">
        <v>10</v>
      </c>
    </row>
    <row r="6" spans="2:15" ht="19.95" customHeight="1" x14ac:dyDescent="0.3">
      <c r="B6" s="2" t="s">
        <v>1</v>
      </c>
      <c r="C6" s="5">
        <v>44927</v>
      </c>
      <c r="D6" s="4">
        <v>10</v>
      </c>
      <c r="E6" s="5">
        <f>C6+D6</f>
        <v>44937</v>
      </c>
      <c r="F6" s="6" t="str">
        <f ca="1">IF(AND(E6&lt;&gt;"",TODAY()+$C$13&gt;=E6),"Yes","No")</f>
        <v>Yes</v>
      </c>
    </row>
    <row r="7" spans="2:15" ht="19.95" customHeight="1" thickBot="1" x14ac:dyDescent="0.35">
      <c r="B7" s="2" t="s">
        <v>2</v>
      </c>
      <c r="C7" s="5">
        <v>44835</v>
      </c>
      <c r="D7" s="4">
        <v>15</v>
      </c>
      <c r="E7" s="5">
        <f t="shared" ref="E7:E11" si="0">C7+D7</f>
        <v>44850</v>
      </c>
      <c r="F7" s="6" t="str">
        <f t="shared" ref="F7:F11" ca="1" si="1">IF(AND(E7&lt;&gt;"",TODAY()+$C$13&gt;=E7),"Yes","No")</f>
        <v>Yes</v>
      </c>
    </row>
    <row r="8" spans="2:15" ht="19.95" customHeight="1" thickBot="1" x14ac:dyDescent="0.35">
      <c r="B8" s="2" t="s">
        <v>3</v>
      </c>
      <c r="C8" s="5">
        <v>45231</v>
      </c>
      <c r="D8" s="4">
        <v>20</v>
      </c>
      <c r="E8" s="5">
        <f t="shared" si="0"/>
        <v>45251</v>
      </c>
      <c r="F8" s="6" t="str">
        <f t="shared" ca="1" si="1"/>
        <v>No</v>
      </c>
      <c r="K8" s="18" t="s">
        <v>15</v>
      </c>
      <c r="L8" s="19"/>
      <c r="M8" s="19"/>
      <c r="N8" s="19"/>
      <c r="O8" s="20"/>
    </row>
    <row r="9" spans="2:15" ht="19.95" customHeight="1" thickBot="1" x14ac:dyDescent="0.35">
      <c r="B9" s="2" t="s">
        <v>4</v>
      </c>
      <c r="C9" s="5">
        <v>44937</v>
      </c>
      <c r="D9" s="4">
        <v>10</v>
      </c>
      <c r="E9" s="5">
        <f t="shared" si="0"/>
        <v>44947</v>
      </c>
      <c r="F9" s="6" t="str">
        <f t="shared" ca="1" si="1"/>
        <v>No</v>
      </c>
      <c r="K9" s="3"/>
      <c r="L9" s="3"/>
      <c r="M9" s="3"/>
    </row>
    <row r="10" spans="2:15" ht="19.95" customHeight="1" thickBot="1" x14ac:dyDescent="0.35">
      <c r="B10" s="2" t="s">
        <v>5</v>
      </c>
      <c r="C10" s="5">
        <v>44866</v>
      </c>
      <c r="D10" s="4">
        <v>12</v>
      </c>
      <c r="E10" s="5">
        <f t="shared" si="0"/>
        <v>44878</v>
      </c>
      <c r="F10" s="6" t="str">
        <f t="shared" ca="1" si="1"/>
        <v>Yes</v>
      </c>
      <c r="K10" s="1" t="s">
        <v>0</v>
      </c>
      <c r="L10" s="1" t="s">
        <v>7</v>
      </c>
      <c r="M10" s="1" t="s">
        <v>8</v>
      </c>
      <c r="N10" s="1" t="s">
        <v>9</v>
      </c>
      <c r="O10" s="1" t="s">
        <v>10</v>
      </c>
    </row>
    <row r="11" spans="2:15" ht="19.95" customHeight="1" x14ac:dyDescent="0.3">
      <c r="B11" s="2" t="s">
        <v>6</v>
      </c>
      <c r="C11" s="5">
        <v>45170</v>
      </c>
      <c r="D11" s="4">
        <v>20</v>
      </c>
      <c r="E11" s="5">
        <f t="shared" si="0"/>
        <v>45190</v>
      </c>
      <c r="F11" s="6" t="str">
        <f t="shared" ca="1" si="1"/>
        <v>No</v>
      </c>
      <c r="K11" s="2" t="s">
        <v>1</v>
      </c>
      <c r="L11" s="5">
        <v>44927</v>
      </c>
      <c r="M11" s="4">
        <v>10</v>
      </c>
      <c r="N11" s="5">
        <f>L11+M11</f>
        <v>44937</v>
      </c>
      <c r="O11" s="6" t="str">
        <f ca="1">IF(AND(N11&lt;&gt;"",TODAY()+$C$13&gt;=N11),"Yes","No")</f>
        <v>Yes</v>
      </c>
    </row>
    <row r="12" spans="2:15" ht="19.95" customHeight="1" x14ac:dyDescent="0.3">
      <c r="K12" s="2" t="s">
        <v>2</v>
      </c>
      <c r="L12" s="5">
        <v>44835</v>
      </c>
      <c r="M12" s="4">
        <v>15</v>
      </c>
      <c r="N12" s="5">
        <f t="shared" ref="N12:N16" si="2">L12+M12</f>
        <v>44850</v>
      </c>
      <c r="O12" s="6" t="str">
        <f t="shared" ref="O12:O16" ca="1" si="3">IF(AND(N12&lt;&gt;"",TODAY()+$C$13&gt;=N12),"Yes","No")</f>
        <v>Yes</v>
      </c>
    </row>
    <row r="13" spans="2:15" ht="19.95" customHeight="1" x14ac:dyDescent="0.3">
      <c r="K13" s="2" t="s">
        <v>3</v>
      </c>
      <c r="L13" s="5">
        <v>45231</v>
      </c>
      <c r="M13" s="4">
        <v>20</v>
      </c>
      <c r="N13" s="5">
        <f t="shared" si="2"/>
        <v>45251</v>
      </c>
      <c r="O13" s="6" t="str">
        <f t="shared" ca="1" si="3"/>
        <v>No</v>
      </c>
    </row>
    <row r="14" spans="2:15" ht="19.95" customHeight="1" x14ac:dyDescent="0.3">
      <c r="K14" s="2" t="s">
        <v>4</v>
      </c>
      <c r="L14" s="5">
        <v>44937</v>
      </c>
      <c r="M14" s="4">
        <v>10</v>
      </c>
      <c r="N14" s="5">
        <f t="shared" si="2"/>
        <v>44947</v>
      </c>
      <c r="O14" s="6" t="str">
        <f t="shared" ca="1" si="3"/>
        <v>No</v>
      </c>
    </row>
    <row r="15" spans="2:15" ht="19.95" customHeight="1" x14ac:dyDescent="0.3">
      <c r="K15" s="2" t="s">
        <v>5</v>
      </c>
      <c r="L15" s="5">
        <v>44866</v>
      </c>
      <c r="M15" s="4">
        <v>12</v>
      </c>
      <c r="N15" s="5">
        <f t="shared" si="2"/>
        <v>44878</v>
      </c>
      <c r="O15" s="6" t="str">
        <f t="shared" ca="1" si="3"/>
        <v>Yes</v>
      </c>
    </row>
    <row r="16" spans="2:15" ht="19.95" customHeight="1" x14ac:dyDescent="0.3">
      <c r="K16" s="2" t="s">
        <v>6</v>
      </c>
      <c r="L16" s="5">
        <v>45170</v>
      </c>
      <c r="M16" s="4">
        <v>20</v>
      </c>
      <c r="N16" s="5">
        <f t="shared" si="2"/>
        <v>45190</v>
      </c>
      <c r="O16" s="6" t="str">
        <f t="shared" ca="1" si="3"/>
        <v>No</v>
      </c>
    </row>
  </sheetData>
  <mergeCells count="2">
    <mergeCell ref="B3:F3"/>
    <mergeCell ref="K8:O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3EE52-CCEC-49B9-AF4F-58C07A488845}">
  <sheetPr codeName="Sheet7"/>
  <dimension ref="B1:M14"/>
  <sheetViews>
    <sheetView showGridLines="0" topLeftCell="B1" workbookViewId="0">
      <selection activeCell="M19" sqref="M19"/>
    </sheetView>
  </sheetViews>
  <sheetFormatPr defaultRowHeight="19.95" customHeight="1" x14ac:dyDescent="0.3"/>
  <cols>
    <col min="1" max="1" width="4.21875" customWidth="1"/>
    <col min="2" max="2" width="9.6640625" customWidth="1"/>
    <col min="3" max="3" width="21.88671875" customWidth="1"/>
    <col min="4" max="4" width="12.44140625" customWidth="1"/>
    <col min="5" max="5" width="13" customWidth="1"/>
    <col min="6" max="6" width="41.6640625" customWidth="1"/>
    <col min="7" max="7" width="6.77734375" customWidth="1"/>
    <col min="8" max="8" width="3" customWidth="1"/>
    <col min="10" max="10" width="21.5546875" bestFit="1" customWidth="1"/>
    <col min="12" max="12" width="16.44140625" bestFit="1" customWidth="1"/>
    <col min="13" max="13" width="39.21875" bestFit="1" customWidth="1"/>
    <col min="14" max="14" width="9.88671875" bestFit="1" customWidth="1"/>
  </cols>
  <sheetData>
    <row r="1" spans="2:13" ht="13.2" customHeight="1" x14ac:dyDescent="0.3"/>
    <row r="2" spans="2:13" ht="8.4" customHeight="1" thickBot="1" x14ac:dyDescent="0.35"/>
    <row r="3" spans="2:13" ht="19.95" customHeight="1" thickBot="1" x14ac:dyDescent="0.35">
      <c r="B3" s="15" t="s">
        <v>75</v>
      </c>
      <c r="C3" s="15"/>
      <c r="D3" s="15"/>
      <c r="E3" s="15"/>
      <c r="F3" s="15"/>
    </row>
    <row r="4" spans="2:13" ht="19.95" customHeight="1" thickBot="1" x14ac:dyDescent="0.35">
      <c r="B4" s="3"/>
      <c r="C4" s="3"/>
      <c r="D4" s="3"/>
    </row>
    <row r="5" spans="2:13" ht="19.95" customHeight="1" thickBot="1" x14ac:dyDescent="0.35">
      <c r="B5" s="1" t="s">
        <v>48</v>
      </c>
      <c r="C5" s="1" t="s">
        <v>51</v>
      </c>
      <c r="D5" s="1" t="s">
        <v>36</v>
      </c>
      <c r="E5" s="1" t="s">
        <v>38</v>
      </c>
      <c r="F5" s="1" t="s">
        <v>46</v>
      </c>
    </row>
    <row r="6" spans="2:13" ht="19.95" customHeight="1" x14ac:dyDescent="0.3">
      <c r="B6" s="2" t="s">
        <v>11</v>
      </c>
      <c r="C6" s="4" t="s">
        <v>52</v>
      </c>
      <c r="D6" s="4" t="s">
        <v>42</v>
      </c>
      <c r="E6" s="5" t="s">
        <v>39</v>
      </c>
      <c r="F6" s="21" t="str">
        <f>C6&amp;" At "&amp;D6&amp;","&amp;E6</f>
        <v>2 No Downing Street At London,England</v>
      </c>
    </row>
    <row r="7" spans="2:13" ht="19.95" customHeight="1" thickBot="1" x14ac:dyDescent="0.35">
      <c r="B7" s="2" t="s">
        <v>13</v>
      </c>
      <c r="C7" s="4" t="s">
        <v>53</v>
      </c>
      <c r="D7" s="4" t="s">
        <v>43</v>
      </c>
      <c r="E7" s="5" t="s">
        <v>47</v>
      </c>
      <c r="F7" s="21" t="str">
        <f>C7&amp;" At "&amp;D7&amp;" in "&amp;E7</f>
        <v>5th Avenue At Texas in USA</v>
      </c>
    </row>
    <row r="8" spans="2:13" ht="19.95" customHeight="1" thickBot="1" x14ac:dyDescent="0.35">
      <c r="B8" s="2" t="s">
        <v>49</v>
      </c>
      <c r="C8" s="2" t="s">
        <v>55</v>
      </c>
      <c r="D8" s="4" t="s">
        <v>44</v>
      </c>
      <c r="E8" s="5" t="s">
        <v>40</v>
      </c>
      <c r="F8" s="21" t="str">
        <f>C8&amp;" At "&amp;D8&amp;" in "&amp;E8</f>
        <v>80313 München At Munich in Germany</v>
      </c>
      <c r="I8" s="15" t="s">
        <v>15</v>
      </c>
      <c r="J8" s="15"/>
      <c r="K8" s="15"/>
      <c r="L8" s="15"/>
      <c r="M8" s="15"/>
    </row>
    <row r="9" spans="2:13" ht="19.95" customHeight="1" thickBot="1" x14ac:dyDescent="0.35">
      <c r="B9" s="2" t="s">
        <v>50</v>
      </c>
      <c r="C9" s="2" t="s">
        <v>54</v>
      </c>
      <c r="D9" s="4" t="s">
        <v>45</v>
      </c>
      <c r="E9" s="5" t="s">
        <v>41</v>
      </c>
      <c r="F9" s="21" t="str">
        <f>C9&amp;" At "&amp;D9&amp;" in "&amp;E9</f>
        <v>Krakowskie Przedmiescie At Warsaw in Poland</v>
      </c>
      <c r="I9" s="3"/>
      <c r="J9" s="3"/>
      <c r="K9" s="3"/>
    </row>
    <row r="10" spans="2:13" ht="19.95" customHeight="1" thickBot="1" x14ac:dyDescent="0.35">
      <c r="I10" s="1" t="s">
        <v>48</v>
      </c>
      <c r="J10" s="1" t="s">
        <v>51</v>
      </c>
      <c r="K10" s="1" t="s">
        <v>36</v>
      </c>
      <c r="L10" s="1" t="s">
        <v>38</v>
      </c>
      <c r="M10" s="1" t="s">
        <v>46</v>
      </c>
    </row>
    <row r="11" spans="2:13" ht="19.95" customHeight="1" x14ac:dyDescent="0.3">
      <c r="I11" s="2" t="s">
        <v>11</v>
      </c>
      <c r="J11" s="4" t="s">
        <v>52</v>
      </c>
      <c r="K11" s="4" t="s">
        <v>42</v>
      </c>
      <c r="L11" s="5" t="s">
        <v>39</v>
      </c>
      <c r="M11" s="21" t="str">
        <f>J11&amp;" At "&amp;K11&amp;","&amp;L11</f>
        <v>2 No Downing Street At London,England</v>
      </c>
    </row>
    <row r="12" spans="2:13" ht="19.95" customHeight="1" x14ac:dyDescent="0.3">
      <c r="I12" s="2" t="s">
        <v>13</v>
      </c>
      <c r="J12" s="4" t="s">
        <v>53</v>
      </c>
      <c r="K12" s="4" t="s">
        <v>43</v>
      </c>
      <c r="L12" s="5" t="s">
        <v>47</v>
      </c>
      <c r="M12" s="21" t="str">
        <f>J12&amp;" At "&amp;K12&amp;" in "&amp;L12</f>
        <v>5th Avenue At Texas in USA</v>
      </c>
    </row>
    <row r="13" spans="2:13" ht="19.95" customHeight="1" x14ac:dyDescent="0.3">
      <c r="I13" s="2" t="s">
        <v>49</v>
      </c>
      <c r="J13" s="2" t="s">
        <v>55</v>
      </c>
      <c r="K13" s="4" t="s">
        <v>44</v>
      </c>
      <c r="L13" s="5" t="s">
        <v>40</v>
      </c>
      <c r="M13" s="21" t="str">
        <f>J13&amp;" At "&amp;K13&amp;" in "&amp;L13</f>
        <v>80313 München At Munich in Germany</v>
      </c>
    </row>
    <row r="14" spans="2:13" ht="19.95" customHeight="1" x14ac:dyDescent="0.3">
      <c r="I14" s="2" t="s">
        <v>50</v>
      </c>
      <c r="J14" s="2" t="s">
        <v>54</v>
      </c>
      <c r="K14" s="4" t="s">
        <v>45</v>
      </c>
      <c r="L14" s="5" t="s">
        <v>41</v>
      </c>
      <c r="M14" s="21" t="str">
        <f>J14&amp;" At "&amp;K14&amp;" in "&amp;L14</f>
        <v>Krakowskie Przedmiescie At Warsaw in Poland</v>
      </c>
    </row>
  </sheetData>
  <mergeCells count="2">
    <mergeCell ref="B3:F3"/>
    <mergeCell ref="I8:M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1:H12"/>
  <sheetViews>
    <sheetView showGridLines="0" workbookViewId="0">
      <selection activeCell="G15" sqref="G15"/>
    </sheetView>
  </sheetViews>
  <sheetFormatPr defaultRowHeight="19.95" customHeight="1" x14ac:dyDescent="0.3"/>
  <cols>
    <col min="1" max="1" width="3.21875" customWidth="1"/>
    <col min="2" max="2" width="8.5546875" customWidth="1"/>
    <col min="3" max="3" width="37.21875" bestFit="1" customWidth="1"/>
    <col min="4" max="4" width="39.33203125" bestFit="1" customWidth="1"/>
    <col min="5" max="5" width="13.44140625" customWidth="1"/>
    <col min="6" max="6" width="6.5546875" bestFit="1" customWidth="1"/>
    <col min="7" max="7" width="37.21875" bestFit="1" customWidth="1"/>
    <col min="8" max="8" width="39.21875" bestFit="1" customWidth="1"/>
    <col min="11" max="11" width="10.88671875" bestFit="1" customWidth="1"/>
    <col min="12" max="12" width="12.6640625" bestFit="1" customWidth="1"/>
    <col min="13" max="13" width="12.109375" bestFit="1" customWidth="1"/>
    <col min="14" max="14" width="17.33203125" bestFit="1" customWidth="1"/>
  </cols>
  <sheetData>
    <row r="1" spans="2:8" ht="12" customHeight="1" x14ac:dyDescent="0.3"/>
    <row r="2" spans="2:8" ht="13.8" customHeight="1" thickBot="1" x14ac:dyDescent="0.35"/>
    <row r="3" spans="2:8" ht="19.95" customHeight="1" thickBot="1" x14ac:dyDescent="0.35">
      <c r="B3" s="15" t="s">
        <v>75</v>
      </c>
      <c r="C3" s="15"/>
      <c r="D3" s="15"/>
    </row>
    <row r="4" spans="2:8" ht="19.95" customHeight="1" thickBot="1" x14ac:dyDescent="0.35">
      <c r="B4" s="3"/>
      <c r="C4" s="3"/>
      <c r="D4" s="3"/>
    </row>
    <row r="5" spans="2:8" ht="19.95" customHeight="1" thickBot="1" x14ac:dyDescent="0.35">
      <c r="B5" s="1" t="s">
        <v>48</v>
      </c>
      <c r="C5" s="1" t="s">
        <v>80</v>
      </c>
      <c r="D5" s="1" t="s">
        <v>81</v>
      </c>
    </row>
    <row r="6" spans="2:8" ht="19.95" customHeight="1" thickBot="1" x14ac:dyDescent="0.35">
      <c r="B6" s="2" t="s">
        <v>11</v>
      </c>
      <c r="C6" s="2" t="s">
        <v>76</v>
      </c>
      <c r="D6" s="2" t="str">
        <f>REPLACE(C6,30,1," in ")</f>
        <v>2 No Downing Street At London in England</v>
      </c>
      <c r="F6" s="15" t="s">
        <v>15</v>
      </c>
      <c r="G6" s="15"/>
      <c r="H6" s="15"/>
    </row>
    <row r="7" spans="2:8" ht="19.95" customHeight="1" thickBot="1" x14ac:dyDescent="0.35">
      <c r="B7" s="2" t="s">
        <v>13</v>
      </c>
      <c r="C7" s="2" t="s">
        <v>77</v>
      </c>
      <c r="D7" s="2" t="str">
        <f>REPLACE(C7,20,1," in ")</f>
        <v>5th Avenue At Texas in USA</v>
      </c>
      <c r="F7" s="3"/>
      <c r="G7" s="3"/>
      <c r="H7" s="3"/>
    </row>
    <row r="8" spans="2:8" ht="19.95" customHeight="1" thickBot="1" x14ac:dyDescent="0.35">
      <c r="B8" s="2" t="s">
        <v>49</v>
      </c>
      <c r="C8" s="2" t="s">
        <v>78</v>
      </c>
      <c r="D8" s="2" t="str">
        <f>REPLACE(C8,24,1," in ")</f>
        <v>80313 München At Munich in Germany</v>
      </c>
      <c r="F8" s="1" t="s">
        <v>48</v>
      </c>
      <c r="G8" s="1" t="s">
        <v>80</v>
      </c>
      <c r="H8" s="1" t="s">
        <v>81</v>
      </c>
    </row>
    <row r="9" spans="2:8" ht="19.95" customHeight="1" x14ac:dyDescent="0.3">
      <c r="B9" s="2" t="s">
        <v>50</v>
      </c>
      <c r="C9" s="2" t="s">
        <v>79</v>
      </c>
      <c r="D9" s="2" t="str">
        <f>REPLACE(C9,34,1," in ")</f>
        <v>Krakowskie Przedmiescie At Warsaw in Poland</v>
      </c>
      <c r="F9" s="2" t="s">
        <v>11</v>
      </c>
      <c r="G9" s="2" t="s">
        <v>76</v>
      </c>
      <c r="H9" s="2"/>
    </row>
    <row r="10" spans="2:8" ht="19.95" customHeight="1" x14ac:dyDescent="0.3">
      <c r="F10" s="2" t="s">
        <v>13</v>
      </c>
      <c r="G10" s="2" t="s">
        <v>77</v>
      </c>
      <c r="H10" s="2"/>
    </row>
    <row r="11" spans="2:8" ht="19.95" customHeight="1" x14ac:dyDescent="0.3">
      <c r="F11" s="2" t="s">
        <v>49</v>
      </c>
      <c r="G11" s="2" t="s">
        <v>78</v>
      </c>
      <c r="H11" s="2"/>
    </row>
    <row r="12" spans="2:8" ht="19.95" customHeight="1" x14ac:dyDescent="0.3">
      <c r="F12" s="2" t="s">
        <v>50</v>
      </c>
      <c r="G12" s="2" t="s">
        <v>79</v>
      </c>
      <c r="H12" s="2"/>
    </row>
  </sheetData>
  <mergeCells count="2">
    <mergeCell ref="B3:D3"/>
    <mergeCell ref="F6:H6"/>
  </mergeCells>
  <phoneticPr fontId="6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8650A-AC29-4457-B138-65ADC8D29EC3}">
  <sheetPr codeName="Sheet1"/>
  <dimension ref="B1:H12"/>
  <sheetViews>
    <sheetView showGridLines="0" workbookViewId="0">
      <selection activeCell="C6" sqref="C6:C9"/>
    </sheetView>
  </sheetViews>
  <sheetFormatPr defaultRowHeight="19.95" customHeight="1" x14ac:dyDescent="0.3"/>
  <cols>
    <col min="1" max="1" width="4.33203125" customWidth="1"/>
    <col min="2" max="2" width="13.33203125" customWidth="1"/>
    <col min="3" max="3" width="37.21875" bestFit="1" customWidth="1"/>
    <col min="4" max="4" width="39.21875" bestFit="1" customWidth="1"/>
    <col min="5" max="5" width="12.6640625" customWidth="1"/>
    <col min="7" max="7" width="37.21875" bestFit="1" customWidth="1"/>
    <col min="8" max="8" width="39.21875" bestFit="1" customWidth="1"/>
    <col min="12" max="12" width="16.44140625" bestFit="1" customWidth="1"/>
    <col min="13" max="13" width="12.6640625" bestFit="1" customWidth="1"/>
    <col min="14" max="14" width="9.77734375" bestFit="1" customWidth="1"/>
  </cols>
  <sheetData>
    <row r="1" spans="2:8" ht="13.2" customHeight="1" x14ac:dyDescent="0.3"/>
    <row r="2" spans="2:8" ht="11.4" customHeight="1" thickBot="1" x14ac:dyDescent="0.35"/>
    <row r="3" spans="2:8" ht="19.95" customHeight="1" thickBot="1" x14ac:dyDescent="0.35">
      <c r="B3" s="15" t="s">
        <v>75</v>
      </c>
      <c r="C3" s="15"/>
      <c r="D3" s="15"/>
    </row>
    <row r="4" spans="2:8" ht="19.95" customHeight="1" thickBot="1" x14ac:dyDescent="0.35">
      <c r="B4" s="3"/>
      <c r="C4" s="3"/>
      <c r="D4" s="3"/>
    </row>
    <row r="5" spans="2:8" ht="22.2" customHeight="1" thickBot="1" x14ac:dyDescent="0.35">
      <c r="B5" s="1" t="s">
        <v>48</v>
      </c>
      <c r="C5" s="1" t="s">
        <v>80</v>
      </c>
      <c r="D5" s="1" t="s">
        <v>81</v>
      </c>
    </row>
    <row r="6" spans="2:8" ht="19.95" customHeight="1" thickBot="1" x14ac:dyDescent="0.35">
      <c r="B6" s="2" t="s">
        <v>11</v>
      </c>
      <c r="C6" s="2" t="s">
        <v>76</v>
      </c>
      <c r="D6" s="2" t="str">
        <f>SUBSTITUTE(C6,","," in ")</f>
        <v>2 No Downing Street At London in England</v>
      </c>
      <c r="F6" s="15" t="s">
        <v>15</v>
      </c>
      <c r="G6" s="15"/>
      <c r="H6" s="15"/>
    </row>
    <row r="7" spans="2:8" ht="19.95" customHeight="1" thickBot="1" x14ac:dyDescent="0.35">
      <c r="B7" s="2" t="s">
        <v>13</v>
      </c>
      <c r="C7" s="2" t="s">
        <v>77</v>
      </c>
      <c r="D7" s="2" t="str">
        <f t="shared" ref="D7:D9" si="0">SUBSTITUTE(C7,","," in ")</f>
        <v>5th Avenue At Texas in USA</v>
      </c>
      <c r="F7" s="3"/>
      <c r="G7" s="3"/>
      <c r="H7" s="3"/>
    </row>
    <row r="8" spans="2:8" ht="19.95" customHeight="1" thickBot="1" x14ac:dyDescent="0.35">
      <c r="B8" s="2" t="s">
        <v>49</v>
      </c>
      <c r="C8" s="2" t="s">
        <v>78</v>
      </c>
      <c r="D8" s="2" t="str">
        <f t="shared" si="0"/>
        <v>80313 München At Munich in Germany</v>
      </c>
      <c r="F8" s="1" t="s">
        <v>48</v>
      </c>
      <c r="G8" s="1" t="s">
        <v>80</v>
      </c>
      <c r="H8" s="1" t="s">
        <v>81</v>
      </c>
    </row>
    <row r="9" spans="2:8" ht="19.95" customHeight="1" x14ac:dyDescent="0.3">
      <c r="B9" s="2" t="s">
        <v>50</v>
      </c>
      <c r="C9" s="2" t="s">
        <v>79</v>
      </c>
      <c r="D9" s="2" t="str">
        <f t="shared" si="0"/>
        <v>Krakowskie Przedmiescie At Warsaw in Poland</v>
      </c>
      <c r="F9" s="2" t="s">
        <v>11</v>
      </c>
      <c r="G9" s="2" t="s">
        <v>76</v>
      </c>
      <c r="H9" s="2"/>
    </row>
    <row r="10" spans="2:8" ht="19.95" customHeight="1" x14ac:dyDescent="0.3">
      <c r="F10" s="2" t="s">
        <v>13</v>
      </c>
      <c r="G10" s="2" t="s">
        <v>77</v>
      </c>
      <c r="H10" s="2"/>
    </row>
    <row r="11" spans="2:8" ht="19.95" customHeight="1" x14ac:dyDescent="0.3">
      <c r="F11" s="2" t="s">
        <v>49</v>
      </c>
      <c r="G11" s="2" t="s">
        <v>78</v>
      </c>
      <c r="H11" s="2"/>
    </row>
    <row r="12" spans="2:8" ht="19.95" customHeight="1" x14ac:dyDescent="0.3">
      <c r="F12" s="2" t="s">
        <v>50</v>
      </c>
      <c r="G12" s="2" t="s">
        <v>79</v>
      </c>
      <c r="H12" s="2"/>
    </row>
  </sheetData>
  <mergeCells count="2">
    <mergeCell ref="B3:D3"/>
    <mergeCell ref="F6:H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1:F11"/>
  <sheetViews>
    <sheetView showGridLines="0" tabSelected="1" workbookViewId="0">
      <selection activeCell="H8" sqref="H8"/>
    </sheetView>
  </sheetViews>
  <sheetFormatPr defaultRowHeight="19.95" customHeight="1" x14ac:dyDescent="0.3"/>
  <cols>
    <col min="1" max="1" width="4.33203125" customWidth="1"/>
    <col min="2" max="2" width="11.33203125" customWidth="1"/>
    <col min="3" max="3" width="37.21875" bestFit="1" customWidth="1"/>
    <col min="4" max="4" width="16.5546875" customWidth="1"/>
    <col min="5" max="5" width="12.33203125" customWidth="1"/>
    <col min="6" max="6" width="37.21875" bestFit="1" customWidth="1"/>
    <col min="7" max="7" width="14.44140625" customWidth="1"/>
    <col min="8" max="8" width="14.88671875" customWidth="1"/>
    <col min="9" max="9" width="30.109375" customWidth="1"/>
    <col min="10" max="10" width="10.88671875" customWidth="1"/>
    <col min="11" max="11" width="6.44140625" bestFit="1" customWidth="1"/>
    <col min="12" max="12" width="9.6640625" bestFit="1" customWidth="1"/>
    <col min="13" max="13" width="10.44140625" bestFit="1" customWidth="1"/>
    <col min="14" max="14" width="9.77734375" bestFit="1" customWidth="1"/>
  </cols>
  <sheetData>
    <row r="1" spans="2:6" ht="10.199999999999999" customHeight="1" x14ac:dyDescent="0.3"/>
    <row r="2" spans="2:6" ht="11.4" customHeight="1" thickBot="1" x14ac:dyDescent="0.35"/>
    <row r="3" spans="2:6" ht="19.95" customHeight="1" thickBot="1" x14ac:dyDescent="0.35">
      <c r="B3" s="15" t="s">
        <v>82</v>
      </c>
      <c r="C3" s="15"/>
    </row>
    <row r="4" spans="2:6" ht="19.95" customHeight="1" thickBot="1" x14ac:dyDescent="0.35">
      <c r="B4" s="3"/>
      <c r="C4" s="3"/>
      <c r="D4" s="3"/>
    </row>
    <row r="5" spans="2:6" ht="22.8" customHeight="1" thickBot="1" x14ac:dyDescent="0.35">
      <c r="B5" s="1" t="s">
        <v>48</v>
      </c>
      <c r="C5" s="1" t="s">
        <v>83</v>
      </c>
      <c r="E5" s="15" t="s">
        <v>15</v>
      </c>
      <c r="F5" s="15"/>
    </row>
    <row r="6" spans="2:6" ht="19.95" customHeight="1" thickBot="1" x14ac:dyDescent="0.35">
      <c r="B6" s="2" t="s">
        <v>11</v>
      </c>
      <c r="C6" s="2" t="s">
        <v>84</v>
      </c>
      <c r="E6" s="3"/>
      <c r="F6" s="3"/>
    </row>
    <row r="7" spans="2:6" ht="19.95" customHeight="1" thickBot="1" x14ac:dyDescent="0.35">
      <c r="B7" s="2" t="s">
        <v>13</v>
      </c>
      <c r="C7" s="2" t="s">
        <v>85</v>
      </c>
      <c r="E7" s="1" t="s">
        <v>48</v>
      </c>
      <c r="F7" s="1" t="s">
        <v>83</v>
      </c>
    </row>
    <row r="8" spans="2:6" ht="19.95" customHeight="1" x14ac:dyDescent="0.3">
      <c r="B8" s="2" t="s">
        <v>49</v>
      </c>
      <c r="C8" s="2" t="s">
        <v>86</v>
      </c>
      <c r="E8" s="2" t="s">
        <v>11</v>
      </c>
      <c r="F8" s="2" t="s">
        <v>76</v>
      </c>
    </row>
    <row r="9" spans="2:6" ht="19.95" customHeight="1" x14ac:dyDescent="0.3">
      <c r="B9" s="2" t="s">
        <v>50</v>
      </c>
      <c r="C9" s="2" t="s">
        <v>87</v>
      </c>
      <c r="E9" s="2" t="s">
        <v>13</v>
      </c>
      <c r="F9" s="2" t="s">
        <v>77</v>
      </c>
    </row>
    <row r="10" spans="2:6" ht="19.95" customHeight="1" x14ac:dyDescent="0.3">
      <c r="E10" s="2" t="s">
        <v>49</v>
      </c>
      <c r="F10" s="2" t="s">
        <v>78</v>
      </c>
    </row>
    <row r="11" spans="2:6" ht="19.95" customHeight="1" x14ac:dyDescent="0.3">
      <c r="E11" s="2" t="s">
        <v>50</v>
      </c>
      <c r="F11" s="2" t="s">
        <v>79</v>
      </c>
    </row>
  </sheetData>
  <mergeCells count="2">
    <mergeCell ref="B3:C3"/>
    <mergeCell ref="E5:F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CB314-577A-40DA-850B-F713CD50AFC0}">
  <sheetPr codeName="Sheet10"/>
  <dimension ref="B1:J17"/>
  <sheetViews>
    <sheetView showGridLines="0" workbookViewId="0">
      <selection activeCell="I18" sqref="I18"/>
    </sheetView>
  </sheetViews>
  <sheetFormatPr defaultRowHeight="19.95" customHeight="1" x14ac:dyDescent="0.3"/>
  <cols>
    <col min="1" max="1" width="3.88671875" customWidth="1"/>
    <col min="2" max="2" width="15" customWidth="1"/>
    <col min="3" max="3" width="20.21875" bestFit="1" customWidth="1"/>
    <col min="4" max="4" width="16.33203125" customWidth="1"/>
    <col min="5" max="5" width="10.33203125" customWidth="1"/>
    <col min="6" max="6" width="20" customWidth="1"/>
    <col min="7" max="7" width="20.88671875" customWidth="1"/>
    <col min="9" max="9" width="15.21875" customWidth="1"/>
    <col min="10" max="10" width="13.6640625" customWidth="1"/>
    <col min="11" max="11" width="12.109375" customWidth="1"/>
    <col min="12" max="12" width="15.109375" customWidth="1"/>
    <col min="13" max="13" width="15" customWidth="1"/>
  </cols>
  <sheetData>
    <row r="1" spans="2:10" ht="13.8" customHeight="1" x14ac:dyDescent="0.3"/>
    <row r="2" spans="2:10" ht="12.6" customHeight="1" thickBot="1" x14ac:dyDescent="0.35"/>
    <row r="3" spans="2:10" ht="19.95" customHeight="1" thickBot="1" x14ac:dyDescent="0.35">
      <c r="B3" s="15" t="s">
        <v>61</v>
      </c>
      <c r="C3" s="15"/>
      <c r="D3" s="15"/>
    </row>
    <row r="4" spans="2:10" ht="19.95" customHeight="1" thickBot="1" x14ac:dyDescent="0.35"/>
    <row r="5" spans="2:10" ht="19.95" customHeight="1" thickBot="1" x14ac:dyDescent="0.35">
      <c r="B5" s="1"/>
      <c r="C5" s="1" t="s">
        <v>57</v>
      </c>
      <c r="D5" s="1" t="s">
        <v>58</v>
      </c>
      <c r="F5" s="1" t="s">
        <v>68</v>
      </c>
      <c r="G5" s="1" t="s">
        <v>69</v>
      </c>
      <c r="I5" s="16" t="s">
        <v>74</v>
      </c>
      <c r="J5" s="16"/>
    </row>
    <row r="6" spans="2:10" ht="19.95" customHeight="1" thickBot="1" x14ac:dyDescent="0.35">
      <c r="B6" s="1" t="s">
        <v>59</v>
      </c>
      <c r="C6" s="2">
        <v>2000</v>
      </c>
      <c r="D6" s="2">
        <v>134</v>
      </c>
      <c r="F6" s="12">
        <f>D6/C6</f>
        <v>6.7000000000000004E-2</v>
      </c>
      <c r="G6" s="13">
        <f>SQRT((F6*(1-F6)/C6))</f>
        <v>5.5906618570612911E-3</v>
      </c>
      <c r="I6" s="2" t="s">
        <v>71</v>
      </c>
      <c r="J6" s="2" t="s">
        <v>72</v>
      </c>
    </row>
    <row r="7" spans="2:10" ht="19.95" customHeight="1" thickBot="1" x14ac:dyDescent="0.35">
      <c r="B7" s="1" t="s">
        <v>60</v>
      </c>
      <c r="C7" s="2">
        <v>3000</v>
      </c>
      <c r="D7" s="2">
        <v>165</v>
      </c>
      <c r="F7" s="12">
        <f>D7/C7</f>
        <v>5.5E-2</v>
      </c>
      <c r="G7" s="13">
        <f>SQRT((F7*(1-F7)/C7))</f>
        <v>4.1623310776534826E-3</v>
      </c>
      <c r="I7" s="12">
        <f>IF(F6-2.57*G6&lt;0,0,F6-2.57*G6)</f>
        <v>5.2631999027352487E-2</v>
      </c>
      <c r="J7" s="12">
        <f>IF(F6+2.57*G6&lt;0,0,F6+2.57*G6)</f>
        <v>8.1368000972647514E-2</v>
      </c>
    </row>
    <row r="8" spans="2:10" ht="19.95" customHeight="1" thickBot="1" x14ac:dyDescent="0.35">
      <c r="I8" s="12">
        <f>IF(F7-2.57*G7&lt;0,0,F7-2.57*G7)</f>
        <v>4.4302809130430554E-2</v>
      </c>
      <c r="J8" s="12">
        <f>IF(F7+2.57*G7&lt;0,0,F7+2.57*G7)</f>
        <v>6.5697190869569447E-2</v>
      </c>
    </row>
    <row r="9" spans="2:10" ht="19.95" customHeight="1" thickBot="1" x14ac:dyDescent="0.35">
      <c r="B9" s="16" t="s">
        <v>62</v>
      </c>
      <c r="C9" s="16"/>
      <c r="D9" s="11"/>
      <c r="F9" s="16" t="s">
        <v>70</v>
      </c>
      <c r="G9" s="16"/>
    </row>
    <row r="10" spans="2:10" ht="19.95" customHeight="1" x14ac:dyDescent="0.3">
      <c r="B10" s="17" t="s">
        <v>63</v>
      </c>
      <c r="C10" s="17"/>
      <c r="D10" s="6" t="str">
        <f>IF(OR($C$16&lt;0.1,$C$16&gt;0.9), "YES", "NO")</f>
        <v>YES</v>
      </c>
      <c r="F10" s="2" t="s">
        <v>71</v>
      </c>
      <c r="G10" s="2" t="s">
        <v>72</v>
      </c>
    </row>
    <row r="11" spans="2:10" ht="19.95" customHeight="1" x14ac:dyDescent="0.3">
      <c r="B11" s="17" t="s">
        <v>64</v>
      </c>
      <c r="C11" s="17"/>
      <c r="D11" s="6" t="str">
        <f>IF(OR($C$16&lt;0.05,$C$16&gt;0.95), "YES", "NO")</f>
        <v>YES</v>
      </c>
      <c r="F11" s="12">
        <f>IF(F6-1.65*G6&lt;0,0,F6-1.65*G6)</f>
        <v>5.7775407935848871E-2</v>
      </c>
      <c r="G11" s="12">
        <f>IF(F6+1.65*G6&gt;1,1,F6+1.65*G6)</f>
        <v>7.6224592064151137E-2</v>
      </c>
    </row>
    <row r="12" spans="2:10" ht="19.95" customHeight="1" x14ac:dyDescent="0.3">
      <c r="B12" s="17" t="s">
        <v>65</v>
      </c>
      <c r="C12" s="17"/>
      <c r="D12" s="6" t="str">
        <f>IF(OR($C$16&lt;0.01,$C$16&gt;0.99), "YES", "NO")</f>
        <v>NO</v>
      </c>
      <c r="F12" s="12">
        <f>IF(F7-1.65*G7&lt;0,0,F7-1.65*G7)</f>
        <v>4.8132153721871754E-2</v>
      </c>
      <c r="G12" s="12">
        <f>IF(F7+1.65*G7&gt;1,1,F7+1.65*G7)</f>
        <v>6.1867846278128247E-2</v>
      </c>
    </row>
    <row r="13" spans="2:10" ht="19.95" customHeight="1" thickBot="1" x14ac:dyDescent="0.35">
      <c r="B13" s="2"/>
      <c r="C13" s="2"/>
      <c r="D13" s="2"/>
    </row>
    <row r="14" spans="2:10" ht="19.95" customHeight="1" thickBot="1" x14ac:dyDescent="0.35">
      <c r="B14" s="6" t="s">
        <v>66</v>
      </c>
      <c r="C14" s="14">
        <f>(F6-F7)/SQRT(POWER(G6,2)+POWER(G7,2))</f>
        <v>1.7216713633337686</v>
      </c>
      <c r="D14" s="2"/>
      <c r="F14" s="16" t="s">
        <v>73</v>
      </c>
      <c r="G14" s="16"/>
    </row>
    <row r="15" spans="2:10" ht="19.95" customHeight="1" x14ac:dyDescent="0.3">
      <c r="B15" s="2"/>
      <c r="C15" s="2"/>
      <c r="D15" s="2"/>
      <c r="F15" s="2" t="s">
        <v>71</v>
      </c>
      <c r="G15" s="2" t="s">
        <v>72</v>
      </c>
    </row>
    <row r="16" spans="2:10" ht="19.95" customHeight="1" x14ac:dyDescent="0.3">
      <c r="B16" s="6" t="s">
        <v>67</v>
      </c>
      <c r="C16" s="14">
        <f>NORMDIST(C14,0,1,TRUE)</f>
        <v>0.95743546616712194</v>
      </c>
      <c r="D16" s="2"/>
      <c r="F16" s="12">
        <f>IF(F6-1.96*G6&lt;0,0,F6-1.96*G6)</f>
        <v>5.6042302760159875E-2</v>
      </c>
      <c r="G16" s="12">
        <f>IF(F6+1.96*G6&gt;1,1,F6+1.96*G6)</f>
        <v>7.795769723984014E-2</v>
      </c>
    </row>
    <row r="17" spans="6:7" ht="19.95" customHeight="1" x14ac:dyDescent="0.3">
      <c r="F17" s="12">
        <f>IF(F7-1.96*G7&lt;0,0,F7-1.96*G7)</f>
        <v>4.6841831087799171E-2</v>
      </c>
      <c r="G17" s="12">
        <f>IF(F7+1.96*G7&gt;1,1,F7+1.96*G7)</f>
        <v>6.3158168912200829E-2</v>
      </c>
    </row>
  </sheetData>
  <mergeCells count="8">
    <mergeCell ref="B3:D3"/>
    <mergeCell ref="B9:C9"/>
    <mergeCell ref="B10:C10"/>
    <mergeCell ref="F14:G14"/>
    <mergeCell ref="I5:J5"/>
    <mergeCell ref="B11:C11"/>
    <mergeCell ref="B12:C12"/>
    <mergeCell ref="F9:G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7774E-411D-4711-A61E-7841D6F2614A}">
  <sheetPr codeName="Sheet11"/>
  <dimension ref="B2:M10"/>
  <sheetViews>
    <sheetView showGridLines="0" workbookViewId="0">
      <selection activeCell="F6" sqref="F6"/>
    </sheetView>
  </sheetViews>
  <sheetFormatPr defaultRowHeight="19.95" customHeight="1" x14ac:dyDescent="0.3"/>
  <cols>
    <col min="2" max="2" width="10.88671875" bestFit="1" customWidth="1"/>
    <col min="3" max="3" width="21.5546875" bestFit="1" customWidth="1"/>
    <col min="4" max="4" width="12.109375" bestFit="1" customWidth="1"/>
    <col min="5" max="5" width="16.77734375" bestFit="1" customWidth="1"/>
    <col min="6" max="6" width="24.109375" customWidth="1"/>
    <col min="7" max="7" width="12.109375" customWidth="1"/>
    <col min="10" max="10" width="21.5546875" bestFit="1" customWidth="1"/>
    <col min="13" max="13" width="12.33203125" bestFit="1" customWidth="1"/>
  </cols>
  <sheetData>
    <row r="2" spans="2:13" ht="19.95" customHeight="1" thickBot="1" x14ac:dyDescent="0.35"/>
    <row r="3" spans="2:13" ht="19.95" customHeight="1" thickBot="1" x14ac:dyDescent="0.35">
      <c r="B3" s="15" t="s">
        <v>37</v>
      </c>
      <c r="C3" s="15"/>
      <c r="D3" s="15"/>
      <c r="E3" s="15"/>
      <c r="F3" s="15"/>
      <c r="I3" s="18" t="s">
        <v>15</v>
      </c>
      <c r="J3" s="19"/>
      <c r="K3" s="19"/>
      <c r="L3" s="19"/>
      <c r="M3" s="20"/>
    </row>
    <row r="4" spans="2:13" ht="19.95" customHeight="1" thickBot="1" x14ac:dyDescent="0.35">
      <c r="B4" s="3"/>
      <c r="C4" s="3"/>
      <c r="D4" s="3"/>
      <c r="I4" s="3"/>
      <c r="J4" s="3"/>
      <c r="K4" s="3"/>
    </row>
    <row r="5" spans="2:13" ht="19.95" customHeight="1" thickBot="1" x14ac:dyDescent="0.35">
      <c r="B5" s="1" t="s">
        <v>48</v>
      </c>
      <c r="C5" s="1" t="s">
        <v>51</v>
      </c>
      <c r="D5" s="1" t="s">
        <v>36</v>
      </c>
      <c r="E5" s="1" t="s">
        <v>38</v>
      </c>
      <c r="F5" s="1" t="s">
        <v>46</v>
      </c>
      <c r="I5" s="1" t="s">
        <v>48</v>
      </c>
      <c r="J5" s="1" t="s">
        <v>51</v>
      </c>
      <c r="K5" s="1" t="s">
        <v>36</v>
      </c>
      <c r="L5" s="1" t="s">
        <v>38</v>
      </c>
      <c r="M5" s="1" t="s">
        <v>46</v>
      </c>
    </row>
    <row r="6" spans="2:13" ht="57.6" x14ac:dyDescent="0.3">
      <c r="B6" s="2" t="s">
        <v>11</v>
      </c>
      <c r="C6" s="4" t="s">
        <v>52</v>
      </c>
      <c r="D6" s="4" t="s">
        <v>42</v>
      </c>
      <c r="E6" s="5" t="s">
        <v>39</v>
      </c>
      <c r="F6" s="10" t="str">
        <f>B6&amp;CHAR(10)&amp;C6&amp;CHAR(10)&amp;D6&amp;CHAR(10)&amp;E6</f>
        <v>Robin
2 No Downing Street
London
England</v>
      </c>
      <c r="I6" s="2" t="s">
        <v>11</v>
      </c>
      <c r="J6" s="4" t="s">
        <v>52</v>
      </c>
      <c r="K6" s="4" t="s">
        <v>42</v>
      </c>
      <c r="L6" s="5" t="s">
        <v>39</v>
      </c>
      <c r="M6" s="10"/>
    </row>
    <row r="7" spans="2:13" ht="57.6" x14ac:dyDescent="0.3">
      <c r="B7" s="2" t="s">
        <v>13</v>
      </c>
      <c r="C7" s="4" t="s">
        <v>53</v>
      </c>
      <c r="D7" s="4" t="s">
        <v>43</v>
      </c>
      <c r="E7" s="5" t="s">
        <v>47</v>
      </c>
      <c r="F7" s="10" t="str">
        <f t="shared" ref="F7:F9" si="0">B7&amp;CHAR(10)&amp;C7&amp;CHAR(10)&amp;D7&amp;CHAR(10)&amp;E7</f>
        <v>John
5th Avenue
Texas
USA</v>
      </c>
      <c r="I7" s="2" t="s">
        <v>13</v>
      </c>
      <c r="J7" s="4" t="s">
        <v>53</v>
      </c>
      <c r="K7" s="4" t="s">
        <v>43</v>
      </c>
      <c r="L7" s="5" t="s">
        <v>47</v>
      </c>
      <c r="M7" s="10"/>
    </row>
    <row r="8" spans="2:13" ht="57.6" x14ac:dyDescent="0.3">
      <c r="B8" s="2" t="s">
        <v>49</v>
      </c>
      <c r="C8" s="2" t="s">
        <v>55</v>
      </c>
      <c r="D8" s="4" t="s">
        <v>44</v>
      </c>
      <c r="E8" s="5" t="s">
        <v>40</v>
      </c>
      <c r="F8" s="10" t="str">
        <f t="shared" si="0"/>
        <v>Robert
80313 München
Munich
Germany</v>
      </c>
      <c r="I8" s="2" t="s">
        <v>49</v>
      </c>
      <c r="J8" s="2" t="s">
        <v>55</v>
      </c>
      <c r="K8" s="4" t="s">
        <v>44</v>
      </c>
      <c r="L8" s="5" t="s">
        <v>40</v>
      </c>
      <c r="M8" s="10"/>
    </row>
    <row r="9" spans="2:13" ht="57.6" x14ac:dyDescent="0.3">
      <c r="B9" s="2" t="s">
        <v>50</v>
      </c>
      <c r="C9" s="2" t="s">
        <v>54</v>
      </c>
      <c r="D9" s="4" t="s">
        <v>45</v>
      </c>
      <c r="E9" s="5" t="s">
        <v>41</v>
      </c>
      <c r="F9" s="10" t="str">
        <f t="shared" si="0"/>
        <v>Shaun
Krakowskie Przedmiescie
Warsaw
Poland</v>
      </c>
      <c r="I9" s="2" t="s">
        <v>50</v>
      </c>
      <c r="J9" s="2" t="s">
        <v>54</v>
      </c>
      <c r="K9" s="4" t="s">
        <v>45</v>
      </c>
      <c r="L9" s="5" t="s">
        <v>41</v>
      </c>
      <c r="M9" s="10"/>
    </row>
    <row r="10" spans="2:13" ht="14.4" x14ac:dyDescent="0.3"/>
  </sheetData>
  <mergeCells count="2">
    <mergeCell ref="B3:F3"/>
    <mergeCell ref="I3:M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B1:M14"/>
  <sheetViews>
    <sheetView showGridLines="0" zoomScaleNormal="100" workbookViewId="0">
      <selection activeCell="E6" sqref="E6"/>
    </sheetView>
  </sheetViews>
  <sheetFormatPr defaultRowHeight="19.95" customHeight="1" x14ac:dyDescent="0.3"/>
  <cols>
    <col min="1" max="1" width="2.5546875" customWidth="1"/>
    <col min="2" max="2" width="11.77734375" customWidth="1"/>
    <col min="3" max="3" width="16.44140625" customWidth="1"/>
    <col min="4" max="4" width="14.33203125" customWidth="1"/>
    <col min="5" max="5" width="18.44140625" customWidth="1"/>
    <col min="6" max="6" width="11.33203125" bestFit="1" customWidth="1"/>
    <col min="9" max="9" width="15" customWidth="1"/>
    <col min="10" max="10" width="10.88671875" bestFit="1" customWidth="1"/>
    <col min="11" max="11" width="16.44140625" bestFit="1" customWidth="1"/>
    <col min="12" max="12" width="12.6640625" bestFit="1" customWidth="1"/>
    <col min="13" max="13" width="18.44140625" customWidth="1"/>
    <col min="14" max="14" width="9" bestFit="1" customWidth="1"/>
  </cols>
  <sheetData>
    <row r="1" spans="2:13" ht="13.8" customHeight="1" x14ac:dyDescent="0.3"/>
    <row r="2" spans="2:13" ht="11.4" customHeight="1" thickBot="1" x14ac:dyDescent="0.35"/>
    <row r="3" spans="2:13" ht="19.95" customHeight="1" thickBot="1" x14ac:dyDescent="0.35">
      <c r="B3" s="15" t="s">
        <v>19</v>
      </c>
      <c r="C3" s="15"/>
      <c r="D3" s="15"/>
      <c r="E3" s="15"/>
    </row>
    <row r="4" spans="2:13" ht="19.95" customHeight="1" thickBot="1" x14ac:dyDescent="0.35">
      <c r="B4" s="3"/>
      <c r="C4" s="3"/>
      <c r="D4" s="3"/>
    </row>
    <row r="5" spans="2:13" ht="19.95" customHeight="1" thickBot="1" x14ac:dyDescent="0.35">
      <c r="B5" s="1" t="s">
        <v>20</v>
      </c>
      <c r="C5" s="1" t="s">
        <v>16</v>
      </c>
      <c r="D5" s="1" t="s">
        <v>17</v>
      </c>
      <c r="E5" s="1" t="s">
        <v>18</v>
      </c>
    </row>
    <row r="6" spans="2:13" ht="19.95" customHeight="1" thickBot="1" x14ac:dyDescent="0.35">
      <c r="B6" s="2">
        <v>1</v>
      </c>
      <c r="C6" s="5" t="s">
        <v>21</v>
      </c>
      <c r="D6" s="4" t="s">
        <v>22</v>
      </c>
      <c r="E6" s="5" t="str">
        <f>CONCATENATE(C6," ",D6)</f>
        <v>Harry Potter</v>
      </c>
      <c r="J6" s="15" t="s">
        <v>15</v>
      </c>
      <c r="K6" s="15"/>
      <c r="L6" s="15"/>
      <c r="M6" s="15"/>
    </row>
    <row r="7" spans="2:13" ht="19.95" customHeight="1" thickBot="1" x14ac:dyDescent="0.35">
      <c r="B7" s="2">
        <v>2</v>
      </c>
      <c r="C7" s="5" t="s">
        <v>23</v>
      </c>
      <c r="D7" s="4" t="s">
        <v>35</v>
      </c>
      <c r="E7" s="5" t="str">
        <f t="shared" ref="E7:E11" si="0">CONCATENATE(C7," ",D7)</f>
        <v>Ron Weasley</v>
      </c>
      <c r="J7" s="3"/>
      <c r="K7" s="3"/>
      <c r="L7" s="3"/>
    </row>
    <row r="8" spans="2:13" ht="19.95" customHeight="1" thickBot="1" x14ac:dyDescent="0.35">
      <c r="B8" s="2">
        <v>3</v>
      </c>
      <c r="C8" s="5" t="s">
        <v>30</v>
      </c>
      <c r="D8" s="4" t="s">
        <v>25</v>
      </c>
      <c r="E8" s="5" t="str">
        <f t="shared" si="0"/>
        <v>Hermione Granger</v>
      </c>
      <c r="J8" s="1" t="s">
        <v>20</v>
      </c>
      <c r="K8" s="1" t="s">
        <v>16</v>
      </c>
      <c r="L8" s="1" t="s">
        <v>17</v>
      </c>
      <c r="M8" s="1" t="s">
        <v>18</v>
      </c>
    </row>
    <row r="9" spans="2:13" ht="19.95" customHeight="1" x14ac:dyDescent="0.3">
      <c r="B9" s="2">
        <v>4</v>
      </c>
      <c r="C9" s="5" t="s">
        <v>26</v>
      </c>
      <c r="D9" s="4" t="s">
        <v>27</v>
      </c>
      <c r="E9" s="5" t="str">
        <f t="shared" si="0"/>
        <v>Rubius Hagrid</v>
      </c>
      <c r="J9" s="2">
        <v>1</v>
      </c>
      <c r="K9" s="5" t="s">
        <v>21</v>
      </c>
      <c r="L9" s="4" t="s">
        <v>22</v>
      </c>
      <c r="M9" s="5"/>
    </row>
    <row r="10" spans="2:13" ht="19.95" customHeight="1" x14ac:dyDescent="0.3">
      <c r="B10" s="2">
        <v>5</v>
      </c>
      <c r="C10" s="5" t="s">
        <v>28</v>
      </c>
      <c r="D10" s="4" t="s">
        <v>29</v>
      </c>
      <c r="E10" s="5" t="str">
        <f t="shared" si="0"/>
        <v>Draco Malfoy</v>
      </c>
      <c r="J10" s="2">
        <v>2</v>
      </c>
      <c r="K10" s="5" t="s">
        <v>23</v>
      </c>
      <c r="L10" s="4" t="s">
        <v>24</v>
      </c>
      <c r="M10" s="5"/>
    </row>
    <row r="11" spans="2:13" ht="19.95" customHeight="1" x14ac:dyDescent="0.3">
      <c r="B11" s="2">
        <v>6</v>
      </c>
      <c r="C11" s="5" t="s">
        <v>31</v>
      </c>
      <c r="D11" s="4" t="s">
        <v>32</v>
      </c>
      <c r="E11" s="5" t="str">
        <f t="shared" si="0"/>
        <v>Nevill Longbottoom</v>
      </c>
      <c r="J11" s="2">
        <v>3</v>
      </c>
      <c r="K11" s="5" t="s">
        <v>30</v>
      </c>
      <c r="L11" s="4" t="s">
        <v>25</v>
      </c>
      <c r="M11" s="5"/>
    </row>
    <row r="12" spans="2:13" ht="19.95" customHeight="1" x14ac:dyDescent="0.3">
      <c r="J12" s="2">
        <v>4</v>
      </c>
      <c r="K12" s="5" t="s">
        <v>26</v>
      </c>
      <c r="L12" s="4" t="s">
        <v>27</v>
      </c>
      <c r="M12" s="5"/>
    </row>
    <row r="13" spans="2:13" ht="19.95" customHeight="1" x14ac:dyDescent="0.3">
      <c r="J13" s="2">
        <v>5</v>
      </c>
      <c r="K13" s="5" t="s">
        <v>28</v>
      </c>
      <c r="L13" s="4" t="s">
        <v>29</v>
      </c>
      <c r="M13" s="5"/>
    </row>
    <row r="14" spans="2:13" ht="19.95" customHeight="1" x14ac:dyDescent="0.3">
      <c r="J14" s="2">
        <v>6</v>
      </c>
      <c r="K14" s="5" t="s">
        <v>31</v>
      </c>
      <c r="L14" s="4" t="s">
        <v>32</v>
      </c>
      <c r="M14" s="5"/>
    </row>
  </sheetData>
  <mergeCells count="2">
    <mergeCell ref="B3:E3"/>
    <mergeCell ref="J6:M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B1:M12"/>
  <sheetViews>
    <sheetView showGridLines="0" workbookViewId="0">
      <selection activeCell="H10" sqref="H10"/>
    </sheetView>
  </sheetViews>
  <sheetFormatPr defaultRowHeight="19.95" customHeight="1" x14ac:dyDescent="0.3"/>
  <cols>
    <col min="1" max="1" width="7.33203125" customWidth="1"/>
    <col min="2" max="2" width="22.88671875" customWidth="1"/>
    <col min="3" max="3" width="11" customWidth="1"/>
    <col min="4" max="4" width="15.5546875" bestFit="1" customWidth="1"/>
    <col min="5" max="5" width="15.33203125" customWidth="1"/>
    <col min="10" max="10" width="13.33203125" bestFit="1" customWidth="1"/>
    <col min="11" max="11" width="16.44140625" bestFit="1" customWidth="1"/>
    <col min="12" max="12" width="15.5546875" bestFit="1" customWidth="1"/>
    <col min="13" max="13" width="9.88671875" bestFit="1" customWidth="1"/>
  </cols>
  <sheetData>
    <row r="1" spans="2:13" ht="12" customHeight="1" x14ac:dyDescent="0.3"/>
    <row r="2" spans="2:13" ht="10.8" customHeight="1" thickBot="1" x14ac:dyDescent="0.35"/>
    <row r="3" spans="2:13" ht="19.95" customHeight="1" thickBot="1" x14ac:dyDescent="0.35">
      <c r="B3" s="18" t="s">
        <v>19</v>
      </c>
      <c r="C3" s="19"/>
      <c r="D3" s="19"/>
      <c r="E3" s="20"/>
    </row>
    <row r="4" spans="2:13" ht="19.95" customHeight="1" x14ac:dyDescent="0.3">
      <c r="B4" s="3"/>
      <c r="C4" s="3"/>
      <c r="D4" s="3"/>
    </row>
    <row r="5" spans="2:13" ht="19.95" customHeight="1" x14ac:dyDescent="0.3">
      <c r="B5" s="8" t="s">
        <v>34</v>
      </c>
      <c r="C5" s="9"/>
      <c r="D5" s="9"/>
      <c r="E5" s="7"/>
    </row>
    <row r="6" spans="2:13" ht="19.95" customHeight="1" x14ac:dyDescent="0.3">
      <c r="B6" s="8"/>
      <c r="C6" s="9"/>
      <c r="D6" s="9"/>
      <c r="E6" s="7"/>
    </row>
    <row r="7" spans="2:13" ht="19.95" customHeight="1" thickBot="1" x14ac:dyDescent="0.35">
      <c r="B7" s="8"/>
      <c r="C7" s="9"/>
      <c r="D7" s="9"/>
      <c r="E7" s="7"/>
    </row>
    <row r="8" spans="2:13" ht="19.95" customHeight="1" thickBot="1" x14ac:dyDescent="0.35">
      <c r="J8" s="18" t="s">
        <v>14</v>
      </c>
      <c r="K8" s="19"/>
      <c r="L8" s="19"/>
      <c r="M8" s="20"/>
    </row>
    <row r="9" spans="2:13" ht="19.95" customHeight="1" x14ac:dyDescent="0.3">
      <c r="J9" s="3"/>
      <c r="K9" s="3"/>
      <c r="L9" s="3"/>
    </row>
    <row r="10" spans="2:13" ht="19.95" customHeight="1" x14ac:dyDescent="0.3">
      <c r="J10" s="8" t="s">
        <v>12</v>
      </c>
      <c r="K10" s="9"/>
      <c r="L10" s="9"/>
      <c r="M10" s="7"/>
    </row>
    <row r="11" spans="2:13" ht="19.95" customHeight="1" x14ac:dyDescent="0.3">
      <c r="J11" s="8" t="s">
        <v>33</v>
      </c>
      <c r="K11" s="9"/>
      <c r="L11" s="9"/>
      <c r="M11" s="7"/>
    </row>
    <row r="12" spans="2:13" ht="19.95" customHeight="1" x14ac:dyDescent="0.3">
      <c r="J12" s="8"/>
      <c r="K12" s="9"/>
      <c r="L12" s="9"/>
      <c r="M12" s="7"/>
    </row>
  </sheetData>
  <mergeCells count="2">
    <mergeCell ref="B3:E3"/>
    <mergeCell ref="J8:M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D W W O V a F C A Y G j A A A A 9 g A A A B I A H A B D b 2 5 m a W c v U G F j a 2 F n Z S 5 4 b W w g o h g A K K A U A A A A A A A A A A A A A A A A A A A A A A A A A A A A h Y 9 N D o I w G E S v Q r q n f y b G k F I W b i U x I R q 3 T a n Q C B + G F s v d X H g k r y B G U X c u 5 8 1 b z N y v N 5 G N b R N d T O 9 s B y l i m K L I g O 5 K C 1 W K B n + M V y i T Y q v 0 S V U m m m R w y e j K F N X e n x N C Q g g 4 L H D X V 4 R T y s g h 3 x S 6 N q 1 C H 9 n + l 2 M L z i v Q B k m x f 4 2 R H D P G 8 J J y T A W Z o c g t f A U + 7 X 2 2 P 1 C s h 8 Y P v Z E G 4 l 0 h y B w F e X + Q D 1 B L A w Q U A A I A C A A N Z Y 5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D W W O V S i K R 7 g O A A A A E Q A A A B M A H A B G b 3 J t d W x h c y 9 T Z W N 0 a W 9 u M S 5 t I K I Y A C i g F A A A A A A A A A A A A A A A A A A A A A A A A A A A A C t O T S 7 J z M 9 T C I b Q h t Y A U E s B A i 0 A F A A C A A g A D W W O V a F C A Y G j A A A A 9 g A A A B I A A A A A A A A A A A A A A A A A A A A A A E N v b m Z p Z y 9 Q Y W N r Y W d l L n h t b F B L A Q I t A B Q A A g A I A A 1 l j l U P y u m r p A A A A O k A A A A T A A A A A A A A A A A A A A A A A O 8 A A A B b Q 2 9 u d G V u d F 9 U e X B l c 1 0 u e G 1 s U E s B A i 0 A F A A C A A g A D W W O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E Q p d v P u P u 1 H v z l J 0 F g f r L Q A A A A A A g A A A A A A E G Y A A A A B A A A g A A A A u o / W f 7 i n A a F h s 2 P J L L M r i N l w j A P l v Y 7 M J V 9 0 y E S o n f 0 A A A A A D o A A A A A C A A A g A A A A m S I Z W c J d B J 1 d m b O H 5 u Y l x q Y G d j s f M Z q t L n O P V E U 9 9 e h Q A A A A I U E 8 M C M r V u v z c b P E / G 2 E h M 0 o O e g W t Y z Y Q q U 4 u o Q O I e 2 s r A Q s X c x n 6 q a x C E A W k o O 3 r z b Y O v b T 8 p J 0 y q c q Y F M X 7 f m b O 4 X 4 L G 0 O 9 x g x s F 8 c 9 f B A A A A A V s o 4 M h A Q c P b 7 z Q F F v P m z 9 w + H 0 W w 6 y 3 b I a e X d G g T D h q c V H e i K Q l W P e h 1 z U M / 8 p 4 2 W J G K I G w H T g 3 8 E 3 A L J y 9 y z / g = = < / D a t a M a s h u p > 
</file>

<file path=customXml/itemProps1.xml><?xml version="1.0" encoding="utf-8"?>
<ds:datastoreItem xmlns:ds="http://schemas.openxmlformats.org/officeDocument/2006/customXml" ds:itemID="{E3B88996-232E-465C-B4CE-F31AA8128F2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Data sheet</vt:lpstr>
      <vt:lpstr>Find &amp; replace</vt:lpstr>
      <vt:lpstr>Replace function</vt:lpstr>
      <vt:lpstr>substitute function</vt:lpstr>
      <vt:lpstr>remove text</vt:lpstr>
      <vt:lpstr>significance calculator</vt:lpstr>
      <vt:lpstr>with linebreak</vt:lpstr>
      <vt:lpstr>Concatenate</vt:lpstr>
      <vt:lpstr>Justify</vt:lpstr>
      <vt:lpstr>remove after space</vt:lpstr>
      <vt:lpstr>Unmerge cell</vt:lpstr>
      <vt:lpstr>control_conversions</vt:lpstr>
      <vt:lpstr>control_p</vt:lpstr>
      <vt:lpstr>control_se</vt:lpstr>
      <vt:lpstr>control_visitors</vt:lpstr>
      <vt:lpstr>p_value</vt:lpstr>
      <vt:lpstr>variation_conversions</vt:lpstr>
      <vt:lpstr>variation_p</vt:lpstr>
      <vt:lpstr>variation_se</vt:lpstr>
      <vt:lpstr>variation_visitors</vt:lpstr>
      <vt:lpstr>z_score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2022-12-10T04:40:59Z</dcterms:created>
  <dcterms:modified xsi:type="dcterms:W3CDTF">2023-01-12T08:14:02Z</dcterms:modified>
</cp:coreProperties>
</file>