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BCD3702A-7362-463F-8730-91412C9ABB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13" r:id="rId1"/>
    <sheet name="Datasheet" sheetId="12" r:id="rId2"/>
    <sheet name="simple formula" sheetId="6" r:id="rId3"/>
    <sheet name="Iferror function" sheetId="2" r:id="rId4"/>
    <sheet name="Yearfrac" sheetId="4" r:id="rId5"/>
    <sheet name="Yearfrac +Date " sheetId="3" r:id="rId6"/>
    <sheet name="% BETWEEN 2 DATES" sheetId="11" r:id="rId7"/>
    <sheet name="TIME SPENT ON TASK" sheetId="14" r:id="rId8"/>
    <sheet name="Value error" sheetId="5" r:id="rId9"/>
  </sheets>
  <definedNames>
    <definedName name="_xlnm._FilterDatabase" localSheetId="3" hidden="1">'Iferror function'!$B$15:$D$15</definedName>
    <definedName name="_xlnm._FilterDatabase" localSheetId="4" hidden="1">Yearfrac!$B$5:$D$12</definedName>
    <definedName name="_xlnm._FilterDatabase" localSheetId="5" hidden="1">'Yearfrac +Date '!$B$5:$D$11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5" l="1"/>
  <c r="L10" i="5"/>
  <c r="L9" i="5"/>
  <c r="L8" i="5"/>
  <c r="L7" i="5"/>
  <c r="L6" i="5"/>
  <c r="O11" i="2"/>
  <c r="O10" i="2"/>
  <c r="O9" i="2"/>
  <c r="O8" i="2"/>
  <c r="O7" i="2"/>
  <c r="O6" i="2"/>
  <c r="I7" i="3"/>
  <c r="I8" i="3"/>
  <c r="I9" i="3"/>
  <c r="I10" i="3"/>
  <c r="I11" i="3"/>
  <c r="I6" i="3"/>
  <c r="G7" i="3"/>
  <c r="G8" i="3"/>
  <c r="G9" i="3"/>
  <c r="G10" i="3"/>
  <c r="G11" i="3"/>
  <c r="G6" i="3"/>
  <c r="H11" i="3"/>
  <c r="H10" i="3"/>
  <c r="H9" i="3"/>
  <c r="H8" i="3"/>
  <c r="H7" i="3"/>
  <c r="H6" i="3"/>
  <c r="I7" i="4"/>
  <c r="I8" i="4"/>
  <c r="I9" i="4"/>
  <c r="I10" i="4"/>
  <c r="I11" i="4"/>
  <c r="I6" i="4"/>
  <c r="G7" i="4"/>
  <c r="G8" i="4"/>
  <c r="G9" i="4"/>
  <c r="G10" i="4"/>
  <c r="G11" i="4"/>
  <c r="G6" i="4"/>
  <c r="H7" i="4"/>
  <c r="H8" i="4"/>
  <c r="H9" i="4"/>
  <c r="H10" i="4"/>
  <c r="H11" i="4"/>
  <c r="H6" i="4"/>
  <c r="F7" i="2"/>
  <c r="F8" i="2"/>
  <c r="H8" i="2" s="1"/>
  <c r="F9" i="2"/>
  <c r="F10" i="2"/>
  <c r="H10" i="2" s="1"/>
  <c r="F11" i="2"/>
  <c r="F6" i="2"/>
  <c r="E10" i="14"/>
  <c r="D12" i="14"/>
  <c r="E7" i="14" s="1"/>
  <c r="F7" i="5"/>
  <c r="F8" i="5"/>
  <c r="F9" i="5"/>
  <c r="F10" i="5"/>
  <c r="F11" i="5"/>
  <c r="F6" i="5"/>
  <c r="H6" i="2"/>
  <c r="H7" i="2"/>
  <c r="H9" i="2"/>
  <c r="H11" i="2"/>
  <c r="G7" i="11"/>
  <c r="G8" i="11"/>
  <c r="G9" i="11"/>
  <c r="G10" i="11"/>
  <c r="G11" i="11"/>
  <c r="G6" i="11"/>
  <c r="F7" i="6"/>
  <c r="F8" i="6"/>
  <c r="F9" i="6"/>
  <c r="F10" i="6"/>
  <c r="F11" i="6"/>
  <c r="F6" i="6"/>
  <c r="E9" i="14" l="1"/>
  <c r="E6" i="14"/>
  <c r="E8" i="14"/>
  <c r="E11" i="14"/>
</calcChain>
</file>

<file path=xl/sharedStrings.xml><?xml version="1.0" encoding="utf-8"?>
<sst xmlns="http://schemas.openxmlformats.org/spreadsheetml/2006/main" count="239" uniqueCount="43">
  <si>
    <t>Name</t>
  </si>
  <si>
    <t>Task ID</t>
  </si>
  <si>
    <t>Start Date</t>
  </si>
  <si>
    <t>End Date</t>
  </si>
  <si>
    <t>Present Day</t>
  </si>
  <si>
    <t>Robin</t>
  </si>
  <si>
    <t>12-31-2021</t>
  </si>
  <si>
    <t>Aaron</t>
  </si>
  <si>
    <t>Smith</t>
  </si>
  <si>
    <t>Joffrey</t>
  </si>
  <si>
    <t>James</t>
  </si>
  <si>
    <t>Patrick</t>
  </si>
  <si>
    <t>Method</t>
  </si>
  <si>
    <t>Outcome</t>
  </si>
  <si>
    <t>Formula</t>
  </si>
  <si>
    <t>Simple Formula</t>
  </si>
  <si>
    <t>=E6/D6</t>
  </si>
  <si>
    <t>IFERROR Function</t>
  </si>
  <si>
    <t>=IFERROR((DATEDIF(D6,G6,"d"))/F6,"")</t>
  </si>
  <si>
    <t>YEARFRAC Function</t>
  </si>
  <si>
    <t>YEARFRAC+DATE Function</t>
  </si>
  <si>
    <t>Days Required</t>
  </si>
  <si>
    <t>Days Passed</t>
  </si>
  <si>
    <t>Percentage</t>
  </si>
  <si>
    <t>Duration</t>
  </si>
  <si>
    <t>Calculate  Percentage Between Two Dates</t>
  </si>
  <si>
    <t>Calculate Percentage of Time Spent on a Task</t>
  </si>
  <si>
    <t>Days Taken (Days)</t>
  </si>
  <si>
    <t>VALUE Error (#VALUE!) When Subtracting Time</t>
  </si>
  <si>
    <t>Jan 2 2022</t>
  </si>
  <si>
    <t>Feb 2 2022</t>
  </si>
  <si>
    <t>March 2 2022</t>
  </si>
  <si>
    <t>April 2 2022</t>
  </si>
  <si>
    <t>May 2 2022</t>
  </si>
  <si>
    <t>June 2 2022</t>
  </si>
  <si>
    <t>Total Time for Task</t>
  </si>
  <si>
    <t>Difference</t>
  </si>
  <si>
    <t>Present Date</t>
  </si>
  <si>
    <t>Employee Task Progress Sheet</t>
  </si>
  <si>
    <t>Days Need</t>
  </si>
  <si>
    <t>=YEARFRAC(D6,E6,1)*365</t>
  </si>
  <si>
    <t>=YEARFRAC(DATE(YEAR(D6),1,1),E6)*365</t>
  </si>
  <si>
    <t>Practice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</si>
</sst>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/d/yy;@"/>
    <numFmt numFmtId="166" formatCode="mm/dd/yy;@"/>
    <numFmt numFmtId="169" formatCode="m/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10" fontId="0" fillId="0" borderId="0" xfId="0" applyNumberFormat="1"/>
    <xf numFmtId="0" fontId="4" fillId="0" borderId="0" xfId="0" applyFont="1"/>
    <xf numFmtId="164" fontId="1" fillId="0" borderId="2" xfId="3" applyNumberFormat="1">
      <alignment horizontal="center" vertical="center"/>
    </xf>
    <xf numFmtId="0" fontId="1" fillId="0" borderId="2" xfId="3" applyNumberFormat="1">
      <alignment horizontal="center" vertical="center"/>
    </xf>
    <xf numFmtId="14" fontId="1" fillId="0" borderId="2" xfId="3" applyNumberFormat="1">
      <alignment horizontal="center" vertical="center"/>
    </xf>
    <xf numFmtId="165" fontId="1" fillId="0" borderId="2" xfId="3" applyNumberFormat="1">
      <alignment horizontal="center" vertical="center"/>
    </xf>
    <xf numFmtId="10" fontId="1" fillId="0" borderId="2" xfId="4" applyNumberFormat="1" applyBorder="1" applyAlignment="1">
      <alignment horizontal="center" vertical="center"/>
    </xf>
    <xf numFmtId="10" fontId="1" fillId="0" borderId="2" xfId="3" applyNumberFormat="1">
      <alignment horizontal="center" vertical="center"/>
    </xf>
    <xf numFmtId="166" fontId="1" fillId="0" borderId="2" xfId="3" applyNumberFormat="1">
      <alignment horizontal="center" vertical="center"/>
    </xf>
    <xf numFmtId="15" fontId="1" fillId="0" borderId="2" xfId="3" applyNumberFormat="1">
      <alignment horizontal="center" vertical="center"/>
    </xf>
    <xf numFmtId="0" fontId="7" fillId="0" borderId="2" xfId="3" applyFont="1">
      <alignment horizontal="center" vertical="center"/>
    </xf>
    <xf numFmtId="0" fontId="1" fillId="0" borderId="2" xfId="4" applyNumberFormat="1" applyBorder="1" applyAlignment="1">
      <alignment horizontal="center" vertical="center"/>
    </xf>
    <xf numFmtId="1" fontId="1" fillId="0" borderId="2" xfId="4" applyNumberFormat="1" applyBorder="1" applyAlignment="1">
      <alignment horizontal="center" vertical="center"/>
    </xf>
    <xf numFmtId="0" fontId="2" fillId="0" borderId="1" xfId="1">
      <alignment horizontal="center" vertical="center"/>
    </xf>
    <xf numFmtId="49" fontId="6" fillId="0" borderId="2" xfId="3" applyNumberFormat="1" applyFont="1" applyAlignment="1">
      <alignment horizontal="left" vertical="center"/>
    </xf>
    <xf numFmtId="0" fontId="7" fillId="0" borderId="3" xfId="3" applyFont="1" applyBorder="1">
      <alignment horizontal="center" vertical="center"/>
    </xf>
    <xf numFmtId="0" fontId="7" fillId="0" borderId="4" xfId="3" applyFont="1" applyBorder="1">
      <alignment horizontal="center" vertical="center"/>
    </xf>
    <xf numFmtId="169" fontId="1" fillId="0" borderId="2" xfId="3" applyNumberFormat="1">
      <alignment horizontal="center" vertical="center"/>
    </xf>
    <xf numFmtId="0" fontId="3" fillId="2" borderId="1" xfId="2">
      <alignment horizontal="center" vertical="center"/>
    </xf>
  </cellXfs>
  <cellStyles count="5">
    <cellStyle name="Normal" xfId="0" builtinId="0"/>
    <cellStyle name="Percent" xfId="4" builtinId="5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CC45-CF4B-4BE6-B45F-56728A2B71FA}">
  <sheetPr codeName="Sheet1"/>
  <dimension ref="B1:G17"/>
  <sheetViews>
    <sheetView showGridLines="0" tabSelected="1" workbookViewId="0">
      <selection activeCell="K11" sqref="K11"/>
    </sheetView>
  </sheetViews>
  <sheetFormatPr defaultRowHeight="19.95" customHeight="1" x14ac:dyDescent="0.3"/>
  <cols>
    <col min="1" max="1" width="3.6640625" customWidth="1"/>
    <col min="2" max="2" width="24.6640625" customWidth="1"/>
    <col min="3" max="3" width="13" customWidth="1"/>
    <col min="4" max="4" width="17.44140625" customWidth="1"/>
    <col min="5" max="5" width="12.88671875" customWidth="1"/>
    <col min="6" max="6" width="13.6640625" customWidth="1"/>
    <col min="7" max="7" width="3.6640625" customWidth="1"/>
  </cols>
  <sheetData>
    <row r="1" spans="2:7" ht="13.2" customHeight="1" x14ac:dyDescent="0.3"/>
    <row r="2" spans="2:7" ht="11.4" customHeight="1" thickBot="1" x14ac:dyDescent="0.35"/>
    <row r="3" spans="2:7" ht="19.95" customHeight="1" thickBot="1" x14ac:dyDescent="0.35">
      <c r="B3" s="16" t="s">
        <v>38</v>
      </c>
      <c r="C3" s="16"/>
      <c r="D3" s="16"/>
      <c r="E3" s="16"/>
      <c r="F3" s="16"/>
    </row>
    <row r="4" spans="2:7" ht="19.95" customHeight="1" thickBot="1" x14ac:dyDescent="0.35">
      <c r="B4" s="4"/>
      <c r="C4" s="4"/>
      <c r="D4" s="4"/>
    </row>
    <row r="5" spans="2:7" ht="19.95" customHeight="1" thickBot="1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37</v>
      </c>
    </row>
    <row r="6" spans="2:7" ht="19.95" customHeight="1" x14ac:dyDescent="0.3">
      <c r="B6" s="5" t="s">
        <v>5</v>
      </c>
      <c r="C6" s="6">
        <v>1</v>
      </c>
      <c r="D6" s="7">
        <v>44197</v>
      </c>
      <c r="E6" s="2" t="s">
        <v>6</v>
      </c>
      <c r="F6" s="7">
        <v>44416</v>
      </c>
    </row>
    <row r="7" spans="2:7" ht="19.95" customHeight="1" x14ac:dyDescent="0.3">
      <c r="B7" s="5" t="s">
        <v>7</v>
      </c>
      <c r="C7" s="6">
        <v>2</v>
      </c>
      <c r="D7" s="7">
        <v>44229</v>
      </c>
      <c r="E7" s="2" t="s">
        <v>6</v>
      </c>
      <c r="F7" s="7">
        <v>44416</v>
      </c>
    </row>
    <row r="8" spans="2:7" ht="19.95" customHeight="1" x14ac:dyDescent="0.3">
      <c r="B8" s="5" t="s">
        <v>8</v>
      </c>
      <c r="C8" s="6">
        <v>3</v>
      </c>
      <c r="D8" s="7">
        <v>44258</v>
      </c>
      <c r="E8" s="2" t="s">
        <v>6</v>
      </c>
      <c r="F8" s="7">
        <v>44416</v>
      </c>
    </row>
    <row r="9" spans="2:7" ht="19.95" customHeight="1" x14ac:dyDescent="0.3">
      <c r="B9" s="5" t="s">
        <v>9</v>
      </c>
      <c r="C9" s="6">
        <v>4</v>
      </c>
      <c r="D9" s="7">
        <v>44290</v>
      </c>
      <c r="E9" s="2" t="s">
        <v>6</v>
      </c>
      <c r="F9" s="7">
        <v>44416</v>
      </c>
    </row>
    <row r="10" spans="2:7" ht="19.95" customHeight="1" x14ac:dyDescent="0.3">
      <c r="B10" s="5" t="s">
        <v>10</v>
      </c>
      <c r="C10" s="6">
        <v>5</v>
      </c>
      <c r="D10" s="7">
        <v>44321</v>
      </c>
      <c r="E10" s="2" t="s">
        <v>6</v>
      </c>
      <c r="F10" s="7">
        <v>44416</v>
      </c>
    </row>
    <row r="11" spans="2:7" ht="19.95" customHeight="1" x14ac:dyDescent="0.3">
      <c r="B11" s="5" t="s">
        <v>11</v>
      </c>
      <c r="C11" s="6">
        <v>6</v>
      </c>
      <c r="D11" s="7">
        <v>44353</v>
      </c>
      <c r="E11" s="2" t="s">
        <v>6</v>
      </c>
      <c r="F11" s="7">
        <v>44416</v>
      </c>
    </row>
    <row r="12" spans="2:7" ht="19.95" customHeight="1" thickBot="1" x14ac:dyDescent="0.35"/>
    <row r="13" spans="2:7" ht="19.95" customHeight="1" thickBot="1" x14ac:dyDescent="0.35">
      <c r="B13" s="1" t="s">
        <v>12</v>
      </c>
      <c r="C13" s="1" t="s">
        <v>13</v>
      </c>
      <c r="D13" s="21" t="s">
        <v>14</v>
      </c>
      <c r="E13" s="21"/>
      <c r="F13" s="21"/>
      <c r="G13" s="21"/>
    </row>
    <row r="14" spans="2:7" ht="19.95" customHeight="1" x14ac:dyDescent="0.3">
      <c r="B14" s="2" t="s">
        <v>15</v>
      </c>
      <c r="C14" s="9">
        <v>0.6</v>
      </c>
      <c r="D14" s="17" t="s">
        <v>16</v>
      </c>
      <c r="E14" s="17"/>
      <c r="F14" s="17"/>
      <c r="G14" s="17"/>
    </row>
    <row r="15" spans="2:7" ht="19.95" customHeight="1" x14ac:dyDescent="0.3">
      <c r="B15" s="2" t="s">
        <v>17</v>
      </c>
      <c r="C15" s="9">
        <v>0.6</v>
      </c>
      <c r="D15" s="17" t="s">
        <v>18</v>
      </c>
      <c r="E15" s="17"/>
      <c r="F15" s="17"/>
      <c r="G15" s="17"/>
    </row>
    <row r="16" spans="2:7" ht="19.95" customHeight="1" x14ac:dyDescent="0.3">
      <c r="B16" s="2" t="s">
        <v>19</v>
      </c>
      <c r="C16" s="9">
        <v>0.6</v>
      </c>
      <c r="D16" s="17" t="s">
        <v>40</v>
      </c>
      <c r="E16" s="17"/>
      <c r="F16" s="17"/>
      <c r="G16" s="17"/>
    </row>
    <row r="17" spans="2:7" ht="19.95" customHeight="1" x14ac:dyDescent="0.3">
      <c r="B17" s="2" t="s">
        <v>20</v>
      </c>
      <c r="C17" s="9">
        <v>0.6028</v>
      </c>
      <c r="D17" s="17" t="s">
        <v>41</v>
      </c>
      <c r="E17" s="17"/>
      <c r="F17" s="17"/>
      <c r="G17" s="17"/>
    </row>
  </sheetData>
  <mergeCells count="6">
    <mergeCell ref="B3:F3"/>
    <mergeCell ref="D16:G16"/>
    <mergeCell ref="D17:G17"/>
    <mergeCell ref="D13:G13"/>
    <mergeCell ref="D15:G15"/>
    <mergeCell ref="D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sheetPr codeName="Sheet2"/>
  <dimension ref="B1:F11"/>
  <sheetViews>
    <sheetView showGridLines="0" workbookViewId="0">
      <selection activeCell="E17" sqref="E17"/>
    </sheetView>
  </sheetViews>
  <sheetFormatPr defaultRowHeight="19.95" customHeight="1" x14ac:dyDescent="0.3"/>
  <cols>
    <col min="1" max="1" width="3.6640625" customWidth="1"/>
    <col min="2" max="2" width="12.5546875" customWidth="1"/>
    <col min="3" max="3" width="12.6640625" customWidth="1"/>
    <col min="4" max="4" width="12.109375" customWidth="1"/>
    <col min="5" max="5" width="14.109375" customWidth="1"/>
    <col min="6" max="6" width="14.5546875" customWidth="1"/>
    <col min="7" max="7" width="9.5546875" customWidth="1"/>
  </cols>
  <sheetData>
    <row r="1" spans="2:6" ht="13.2" customHeight="1" x14ac:dyDescent="0.3"/>
    <row r="2" spans="2:6" ht="11.4" customHeight="1" thickBot="1" x14ac:dyDescent="0.35"/>
    <row r="3" spans="2:6" ht="19.95" customHeight="1" thickBot="1" x14ac:dyDescent="0.35">
      <c r="B3" s="16" t="s">
        <v>38</v>
      </c>
      <c r="C3" s="16"/>
      <c r="D3" s="16"/>
      <c r="E3" s="16"/>
      <c r="F3" s="16"/>
    </row>
    <row r="4" spans="2:6" ht="19.95" customHeight="1" thickBot="1" x14ac:dyDescent="0.35">
      <c r="B4" s="4"/>
      <c r="C4" s="4"/>
      <c r="D4" s="4"/>
    </row>
    <row r="5" spans="2:6" ht="19.95" customHeight="1" thickBot="1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37</v>
      </c>
    </row>
    <row r="6" spans="2:6" ht="19.95" customHeight="1" x14ac:dyDescent="0.3">
      <c r="B6" s="5" t="s">
        <v>5</v>
      </c>
      <c r="C6" s="6">
        <v>1</v>
      </c>
      <c r="D6" s="7">
        <v>44197</v>
      </c>
      <c r="E6" s="2" t="s">
        <v>6</v>
      </c>
      <c r="F6" s="7">
        <v>44416</v>
      </c>
    </row>
    <row r="7" spans="2:6" ht="19.95" customHeight="1" x14ac:dyDescent="0.3">
      <c r="B7" s="5" t="s">
        <v>7</v>
      </c>
      <c r="C7" s="6">
        <v>2</v>
      </c>
      <c r="D7" s="7">
        <v>44229</v>
      </c>
      <c r="E7" s="2" t="s">
        <v>6</v>
      </c>
      <c r="F7" s="7">
        <v>44416</v>
      </c>
    </row>
    <row r="8" spans="2:6" ht="19.95" customHeight="1" x14ac:dyDescent="0.3">
      <c r="B8" s="5" t="s">
        <v>8</v>
      </c>
      <c r="C8" s="6">
        <v>3</v>
      </c>
      <c r="D8" s="7">
        <v>44258</v>
      </c>
      <c r="E8" s="2" t="s">
        <v>6</v>
      </c>
      <c r="F8" s="7">
        <v>44416</v>
      </c>
    </row>
    <row r="9" spans="2:6" ht="19.95" customHeight="1" x14ac:dyDescent="0.3">
      <c r="B9" s="5" t="s">
        <v>9</v>
      </c>
      <c r="C9" s="6">
        <v>4</v>
      </c>
      <c r="D9" s="7">
        <v>44290</v>
      </c>
      <c r="E9" s="2" t="s">
        <v>6</v>
      </c>
      <c r="F9" s="7">
        <v>44416</v>
      </c>
    </row>
    <row r="10" spans="2:6" ht="19.95" customHeight="1" x14ac:dyDescent="0.3">
      <c r="B10" s="5" t="s">
        <v>10</v>
      </c>
      <c r="C10" s="6">
        <v>5</v>
      </c>
      <c r="D10" s="7">
        <v>44321</v>
      </c>
      <c r="E10" s="2" t="s">
        <v>6</v>
      </c>
      <c r="F10" s="7">
        <v>44416</v>
      </c>
    </row>
    <row r="11" spans="2:6" ht="19.95" customHeight="1" x14ac:dyDescent="0.3">
      <c r="B11" s="5" t="s">
        <v>11</v>
      </c>
      <c r="C11" s="6">
        <v>6</v>
      </c>
      <c r="D11" s="7">
        <v>44353</v>
      </c>
      <c r="E11" s="2" t="s">
        <v>6</v>
      </c>
      <c r="F11" s="7">
        <v>44416</v>
      </c>
    </row>
  </sheetData>
  <mergeCells count="1">
    <mergeCell ref="B3:F3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N11"/>
  <sheetViews>
    <sheetView showGridLines="0" workbookViewId="0">
      <selection activeCell="L17" sqref="L17"/>
    </sheetView>
  </sheetViews>
  <sheetFormatPr defaultRowHeight="19.95" customHeight="1" x14ac:dyDescent="0.3"/>
  <cols>
    <col min="1" max="1" width="3.33203125" customWidth="1"/>
    <col min="2" max="2" width="12" customWidth="1"/>
    <col min="3" max="3" width="10.21875" customWidth="1"/>
    <col min="4" max="4" width="15.44140625" customWidth="1"/>
    <col min="5" max="5" width="14.6640625" customWidth="1"/>
    <col min="6" max="6" width="12.109375" customWidth="1"/>
    <col min="9" max="9" width="10.6640625" customWidth="1"/>
    <col min="10" max="10" width="15" customWidth="1"/>
    <col min="11" max="11" width="10.88671875" customWidth="1"/>
    <col min="12" max="12" width="15.21875" customWidth="1"/>
    <col min="13" max="13" width="13" customWidth="1"/>
    <col min="14" max="14" width="14.5546875" customWidth="1"/>
    <col min="15" max="15" width="12.6640625" customWidth="1"/>
    <col min="20" max="20" width="14.44140625" bestFit="1" customWidth="1"/>
  </cols>
  <sheetData>
    <row r="1" spans="2:14" ht="10.199999999999999" customHeight="1" x14ac:dyDescent="0.3"/>
    <row r="2" spans="2:14" ht="11.4" customHeight="1" thickBot="1" x14ac:dyDescent="0.35"/>
    <row r="3" spans="2:14" ht="19.95" customHeight="1" thickBot="1" x14ac:dyDescent="0.35">
      <c r="B3" s="16" t="s">
        <v>38</v>
      </c>
      <c r="C3" s="16"/>
      <c r="D3" s="16"/>
      <c r="E3" s="16"/>
      <c r="F3" s="16"/>
      <c r="J3" s="16" t="s">
        <v>42</v>
      </c>
      <c r="K3" s="16"/>
      <c r="L3" s="16"/>
      <c r="M3" s="16"/>
      <c r="N3" s="16"/>
    </row>
    <row r="4" spans="2:14" ht="19.95" customHeight="1" thickBot="1" x14ac:dyDescent="0.35">
      <c r="B4" s="4"/>
      <c r="C4" s="4"/>
      <c r="D4" s="4"/>
      <c r="J4" s="4"/>
      <c r="K4" s="4"/>
      <c r="L4" s="4"/>
    </row>
    <row r="5" spans="2:14" ht="19.95" customHeight="1" thickBot="1" x14ac:dyDescent="0.35">
      <c r="B5" s="1" t="s">
        <v>0</v>
      </c>
      <c r="C5" s="1" t="s">
        <v>1</v>
      </c>
      <c r="D5" s="1" t="s">
        <v>21</v>
      </c>
      <c r="E5" s="1" t="s">
        <v>22</v>
      </c>
      <c r="F5" s="1" t="s">
        <v>23</v>
      </c>
      <c r="J5" s="1" t="s">
        <v>0</v>
      </c>
      <c r="K5" s="1" t="s">
        <v>1</v>
      </c>
      <c r="L5" s="1" t="s">
        <v>21</v>
      </c>
      <c r="M5" s="1" t="s">
        <v>22</v>
      </c>
      <c r="N5" s="1" t="s">
        <v>23</v>
      </c>
    </row>
    <row r="6" spans="2:14" ht="19.95" customHeight="1" x14ac:dyDescent="0.3">
      <c r="B6" s="5" t="s">
        <v>5</v>
      </c>
      <c r="C6" s="6">
        <v>1</v>
      </c>
      <c r="D6" s="6">
        <v>365</v>
      </c>
      <c r="E6" s="6">
        <v>219</v>
      </c>
      <c r="F6" s="9">
        <f>E6/D6</f>
        <v>0.6</v>
      </c>
      <c r="J6" s="5" t="s">
        <v>5</v>
      </c>
      <c r="K6" s="6">
        <v>1</v>
      </c>
      <c r="L6" s="6">
        <v>365</v>
      </c>
      <c r="M6" s="6">
        <v>219</v>
      </c>
      <c r="N6" s="9"/>
    </row>
    <row r="7" spans="2:14" ht="19.95" customHeight="1" x14ac:dyDescent="0.3">
      <c r="B7" s="5" t="s">
        <v>7</v>
      </c>
      <c r="C7" s="6">
        <v>2</v>
      </c>
      <c r="D7" s="6">
        <v>333</v>
      </c>
      <c r="E7" s="6">
        <v>187</v>
      </c>
      <c r="F7" s="9">
        <f t="shared" ref="F7:F11" si="0">E7/D7</f>
        <v>0.56156156156156156</v>
      </c>
      <c r="J7" s="5" t="s">
        <v>7</v>
      </c>
      <c r="K7" s="6">
        <v>2</v>
      </c>
      <c r="L7" s="6">
        <v>333</v>
      </c>
      <c r="M7" s="6">
        <v>187</v>
      </c>
      <c r="N7" s="9"/>
    </row>
    <row r="8" spans="2:14" ht="19.95" customHeight="1" x14ac:dyDescent="0.3">
      <c r="B8" s="5" t="s">
        <v>8</v>
      </c>
      <c r="C8" s="6">
        <v>3</v>
      </c>
      <c r="D8" s="6">
        <v>304</v>
      </c>
      <c r="E8" s="6">
        <v>158</v>
      </c>
      <c r="F8" s="9">
        <f t="shared" si="0"/>
        <v>0.51973684210526316</v>
      </c>
      <c r="J8" s="5" t="s">
        <v>8</v>
      </c>
      <c r="K8" s="6">
        <v>3</v>
      </c>
      <c r="L8" s="6">
        <v>304</v>
      </c>
      <c r="M8" s="6">
        <v>158</v>
      </c>
      <c r="N8" s="9"/>
    </row>
    <row r="9" spans="2:14" ht="19.95" customHeight="1" x14ac:dyDescent="0.3">
      <c r="B9" s="5" t="s">
        <v>9</v>
      </c>
      <c r="C9" s="6">
        <v>4</v>
      </c>
      <c r="D9" s="6">
        <v>272</v>
      </c>
      <c r="E9" s="6">
        <v>126.00000000000001</v>
      </c>
      <c r="F9" s="9">
        <f t="shared" si="0"/>
        <v>0.46323529411764713</v>
      </c>
      <c r="J9" s="5" t="s">
        <v>9</v>
      </c>
      <c r="K9" s="6">
        <v>4</v>
      </c>
      <c r="L9" s="6">
        <v>272</v>
      </c>
      <c r="M9" s="6">
        <v>126.00000000000001</v>
      </c>
      <c r="N9" s="9"/>
    </row>
    <row r="10" spans="2:14" ht="19.95" customHeight="1" x14ac:dyDescent="0.3">
      <c r="B10" s="5" t="s">
        <v>10</v>
      </c>
      <c r="C10" s="6">
        <v>5</v>
      </c>
      <c r="D10" s="6">
        <v>241</v>
      </c>
      <c r="E10" s="6">
        <v>95</v>
      </c>
      <c r="F10" s="9">
        <f t="shared" si="0"/>
        <v>0.39419087136929459</v>
      </c>
      <c r="J10" s="5" t="s">
        <v>10</v>
      </c>
      <c r="K10" s="6">
        <v>5</v>
      </c>
      <c r="L10" s="6">
        <v>241</v>
      </c>
      <c r="M10" s="6">
        <v>95</v>
      </c>
      <c r="N10" s="9"/>
    </row>
    <row r="11" spans="2:14" ht="19.95" customHeight="1" x14ac:dyDescent="0.3">
      <c r="B11" s="5" t="s">
        <v>11</v>
      </c>
      <c r="C11" s="6">
        <v>6</v>
      </c>
      <c r="D11" s="6">
        <v>209</v>
      </c>
      <c r="E11" s="6">
        <v>63.000000000000007</v>
      </c>
      <c r="F11" s="9">
        <f t="shared" si="0"/>
        <v>0.30143540669856461</v>
      </c>
      <c r="J11" s="5" t="s">
        <v>11</v>
      </c>
      <c r="K11" s="6">
        <v>6</v>
      </c>
      <c r="L11" s="6">
        <v>209</v>
      </c>
      <c r="M11" s="6">
        <v>63.000000000000007</v>
      </c>
      <c r="N11" s="9"/>
    </row>
  </sheetData>
  <mergeCells count="2">
    <mergeCell ref="B3:F3"/>
    <mergeCell ref="J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Q19"/>
  <sheetViews>
    <sheetView showGridLines="0" workbookViewId="0">
      <selection activeCell="O18" sqref="O18"/>
    </sheetView>
  </sheetViews>
  <sheetFormatPr defaultRowHeight="19.95" customHeight="1" x14ac:dyDescent="0.3"/>
  <cols>
    <col min="1" max="1" width="3.33203125" customWidth="1"/>
    <col min="2" max="2" width="11.33203125" customWidth="1"/>
    <col min="3" max="3" width="9" customWidth="1"/>
    <col min="4" max="4" width="12.5546875" customWidth="1"/>
    <col min="5" max="5" width="15.33203125" customWidth="1"/>
    <col min="6" max="6" width="12.77734375" customWidth="1"/>
    <col min="7" max="7" width="12.5546875" customWidth="1"/>
    <col min="8" max="8" width="13.33203125" customWidth="1"/>
    <col min="10" max="10" width="10.6640625" customWidth="1"/>
    <col min="11" max="11" width="12.88671875" customWidth="1"/>
    <col min="12" max="12" width="10.88671875" customWidth="1"/>
    <col min="13" max="13" width="11.109375" customWidth="1"/>
    <col min="14" max="14" width="10.33203125" customWidth="1"/>
    <col min="15" max="15" width="13.44140625" bestFit="1" customWidth="1"/>
    <col min="16" max="16" width="12.88671875" customWidth="1"/>
    <col min="17" max="17" width="12" customWidth="1"/>
    <col min="21" max="21" width="14.44140625" bestFit="1" customWidth="1"/>
  </cols>
  <sheetData>
    <row r="1" spans="2:17" ht="12" customHeight="1" x14ac:dyDescent="0.3"/>
    <row r="2" spans="2:17" ht="13.95" customHeight="1" thickBot="1" x14ac:dyDescent="0.35"/>
    <row r="3" spans="2:17" ht="19.95" customHeight="1" thickBot="1" x14ac:dyDescent="0.35">
      <c r="B3" s="16" t="s">
        <v>38</v>
      </c>
      <c r="C3" s="16"/>
      <c r="D3" s="16"/>
      <c r="E3" s="16"/>
      <c r="F3" s="16"/>
      <c r="G3" s="16"/>
      <c r="H3" s="16"/>
      <c r="K3" s="16" t="s">
        <v>42</v>
      </c>
      <c r="L3" s="16"/>
      <c r="M3" s="16"/>
      <c r="N3" s="16"/>
      <c r="O3" s="16"/>
      <c r="P3" s="16"/>
      <c r="Q3" s="16"/>
    </row>
    <row r="4" spans="2:17" ht="19.95" customHeight="1" thickBot="1" x14ac:dyDescent="0.35">
      <c r="B4" s="4"/>
      <c r="C4" s="4"/>
      <c r="D4" s="4"/>
      <c r="K4" s="4"/>
      <c r="L4" s="4"/>
      <c r="M4" s="4"/>
    </row>
    <row r="5" spans="2:17" ht="19.95" customHeight="1" thickBot="1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24</v>
      </c>
      <c r="G5" s="1" t="s">
        <v>4</v>
      </c>
      <c r="H5" s="1" t="s">
        <v>23</v>
      </c>
      <c r="K5" s="1" t="s">
        <v>0</v>
      </c>
      <c r="L5" s="1" t="s">
        <v>1</v>
      </c>
      <c r="M5" s="1" t="s">
        <v>2</v>
      </c>
      <c r="N5" s="1" t="s">
        <v>3</v>
      </c>
      <c r="O5" s="1" t="s">
        <v>24</v>
      </c>
      <c r="P5" s="1" t="s">
        <v>4</v>
      </c>
      <c r="Q5" s="1" t="s">
        <v>23</v>
      </c>
    </row>
    <row r="6" spans="2:17" ht="19.95" customHeight="1" x14ac:dyDescent="0.3">
      <c r="B6" s="5" t="s">
        <v>5</v>
      </c>
      <c r="C6" s="6">
        <v>1</v>
      </c>
      <c r="D6" s="7">
        <v>44197</v>
      </c>
      <c r="E6" s="7">
        <v>44561</v>
      </c>
      <c r="F6" s="6">
        <f>E6-D6+1</f>
        <v>365</v>
      </c>
      <c r="G6" s="7">
        <v>44416</v>
      </c>
      <c r="H6" s="9">
        <f>IFERROR((DATEDIF(D6,G6,"d"))/F6,"")</f>
        <v>0.6</v>
      </c>
      <c r="K6" s="5" t="s">
        <v>5</v>
      </c>
      <c r="L6" s="6">
        <v>1</v>
      </c>
      <c r="M6" s="7">
        <v>44197</v>
      </c>
      <c r="N6" s="7">
        <v>44561</v>
      </c>
      <c r="O6" s="6">
        <f>N6-M6+1</f>
        <v>365</v>
      </c>
      <c r="P6" s="7">
        <v>44416</v>
      </c>
      <c r="Q6" s="9"/>
    </row>
    <row r="7" spans="2:17" ht="19.95" customHeight="1" x14ac:dyDescent="0.3">
      <c r="B7" s="5" t="s">
        <v>7</v>
      </c>
      <c r="C7" s="6">
        <v>2</v>
      </c>
      <c r="D7" s="7">
        <v>44229</v>
      </c>
      <c r="E7" s="7">
        <v>44561</v>
      </c>
      <c r="F7" s="6">
        <f t="shared" ref="F7:F11" si="0">E7-D7+1</f>
        <v>333</v>
      </c>
      <c r="G7" s="7">
        <v>44416</v>
      </c>
      <c r="H7" s="9">
        <f t="shared" ref="H7:H11" si="1">IFERROR((DATEDIF(D7,G7,"d"))/F7,"")</f>
        <v>0.56156156156156156</v>
      </c>
      <c r="K7" s="5" t="s">
        <v>7</v>
      </c>
      <c r="L7" s="6">
        <v>2</v>
      </c>
      <c r="M7" s="7">
        <v>44229</v>
      </c>
      <c r="N7" s="7">
        <v>44561</v>
      </c>
      <c r="O7" s="6">
        <f t="shared" ref="O7:O11" si="2">N7-M7+1</f>
        <v>333</v>
      </c>
      <c r="P7" s="7">
        <v>44416</v>
      </c>
      <c r="Q7" s="9"/>
    </row>
    <row r="8" spans="2:17" ht="19.95" customHeight="1" x14ac:dyDescent="0.3">
      <c r="B8" s="5" t="s">
        <v>8</v>
      </c>
      <c r="C8" s="6">
        <v>3</v>
      </c>
      <c r="D8" s="7">
        <v>44258</v>
      </c>
      <c r="E8" s="7">
        <v>44561</v>
      </c>
      <c r="F8" s="6">
        <f t="shared" si="0"/>
        <v>304</v>
      </c>
      <c r="G8" s="7">
        <v>44416</v>
      </c>
      <c r="H8" s="9">
        <f t="shared" si="1"/>
        <v>0.51973684210526316</v>
      </c>
      <c r="K8" s="5" t="s">
        <v>8</v>
      </c>
      <c r="L8" s="6">
        <v>3</v>
      </c>
      <c r="M8" s="7">
        <v>44258</v>
      </c>
      <c r="N8" s="7">
        <v>44561</v>
      </c>
      <c r="O8" s="6">
        <f t="shared" si="2"/>
        <v>304</v>
      </c>
      <c r="P8" s="7">
        <v>44416</v>
      </c>
      <c r="Q8" s="9"/>
    </row>
    <row r="9" spans="2:17" ht="19.95" customHeight="1" x14ac:dyDescent="0.3">
      <c r="B9" s="5" t="s">
        <v>9</v>
      </c>
      <c r="C9" s="6">
        <v>4</v>
      </c>
      <c r="D9" s="7">
        <v>44290</v>
      </c>
      <c r="E9" s="7">
        <v>44561</v>
      </c>
      <c r="F9" s="6">
        <f t="shared" si="0"/>
        <v>272</v>
      </c>
      <c r="G9" s="7">
        <v>44416</v>
      </c>
      <c r="H9" s="9">
        <f t="shared" si="1"/>
        <v>0.46323529411764708</v>
      </c>
      <c r="K9" s="5" t="s">
        <v>9</v>
      </c>
      <c r="L9" s="6">
        <v>4</v>
      </c>
      <c r="M9" s="7">
        <v>44290</v>
      </c>
      <c r="N9" s="7">
        <v>44561</v>
      </c>
      <c r="O9" s="6">
        <f t="shared" si="2"/>
        <v>272</v>
      </c>
      <c r="P9" s="7">
        <v>44416</v>
      </c>
      <c r="Q9" s="9"/>
    </row>
    <row r="10" spans="2:17" ht="19.95" customHeight="1" x14ac:dyDescent="0.3">
      <c r="B10" s="5" t="s">
        <v>10</v>
      </c>
      <c r="C10" s="6">
        <v>5</v>
      </c>
      <c r="D10" s="7">
        <v>44321</v>
      </c>
      <c r="E10" s="7">
        <v>44561</v>
      </c>
      <c r="F10" s="6">
        <f t="shared" si="0"/>
        <v>241</v>
      </c>
      <c r="G10" s="7">
        <v>44416</v>
      </c>
      <c r="H10" s="9">
        <f t="shared" si="1"/>
        <v>0.39419087136929459</v>
      </c>
      <c r="K10" s="5" t="s">
        <v>10</v>
      </c>
      <c r="L10" s="6">
        <v>5</v>
      </c>
      <c r="M10" s="7">
        <v>44321</v>
      </c>
      <c r="N10" s="7">
        <v>44561</v>
      </c>
      <c r="O10" s="6">
        <f t="shared" si="2"/>
        <v>241</v>
      </c>
      <c r="P10" s="7">
        <v>44416</v>
      </c>
      <c r="Q10" s="9"/>
    </row>
    <row r="11" spans="2:17" ht="19.95" customHeight="1" x14ac:dyDescent="0.3">
      <c r="B11" s="5" t="s">
        <v>11</v>
      </c>
      <c r="C11" s="6">
        <v>6</v>
      </c>
      <c r="D11" s="7">
        <v>44353</v>
      </c>
      <c r="E11" s="7">
        <v>44561</v>
      </c>
      <c r="F11" s="6">
        <f t="shared" si="0"/>
        <v>209</v>
      </c>
      <c r="G11" s="7">
        <v>44416</v>
      </c>
      <c r="H11" s="9">
        <f t="shared" si="1"/>
        <v>0.30143540669856461</v>
      </c>
      <c r="K11" s="5" t="s">
        <v>11</v>
      </c>
      <c r="L11" s="6">
        <v>6</v>
      </c>
      <c r="M11" s="7">
        <v>44353</v>
      </c>
      <c r="N11" s="7">
        <v>44561</v>
      </c>
      <c r="O11" s="6">
        <f t="shared" si="2"/>
        <v>209</v>
      </c>
      <c r="P11" s="7">
        <v>44416</v>
      </c>
      <c r="Q11" s="9"/>
    </row>
    <row r="19" spans="5:5" ht="19.95" customHeight="1" x14ac:dyDescent="0.3">
      <c r="E19" s="3"/>
    </row>
  </sheetData>
  <mergeCells count="2">
    <mergeCell ref="B3:H3"/>
    <mergeCell ref="K3:Q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S11"/>
  <sheetViews>
    <sheetView showGridLines="0" topLeftCell="B1" workbookViewId="0">
      <selection activeCell="M16" sqref="M16"/>
    </sheetView>
  </sheetViews>
  <sheetFormatPr defaultRowHeight="19.95" customHeight="1" x14ac:dyDescent="0.3"/>
  <cols>
    <col min="1" max="1" width="3.6640625" customWidth="1"/>
    <col min="2" max="2" width="11.5546875" customWidth="1"/>
    <col min="3" max="3" width="9.109375" customWidth="1"/>
    <col min="4" max="5" width="11.6640625" customWidth="1"/>
    <col min="6" max="6" width="13.21875" customWidth="1"/>
    <col min="7" max="7" width="11.88671875" customWidth="1"/>
    <col min="8" max="8" width="13.5546875" customWidth="1"/>
    <col min="9" max="9" width="12.109375" customWidth="1"/>
    <col min="11" max="11" width="9.5546875" customWidth="1"/>
    <col min="12" max="12" width="6.6640625" bestFit="1" customWidth="1"/>
    <col min="13" max="13" width="11.33203125" bestFit="1" customWidth="1"/>
    <col min="14" max="14" width="13.33203125" customWidth="1"/>
    <col min="15" max="15" width="11" customWidth="1"/>
    <col min="16" max="16" width="13.44140625" bestFit="1" customWidth="1"/>
    <col min="17" max="17" width="13.33203125" bestFit="1" customWidth="1"/>
    <col min="18" max="18" width="13.33203125" customWidth="1"/>
    <col min="19" max="19" width="11.6640625" customWidth="1"/>
    <col min="22" max="22" width="14.44140625" bestFit="1" customWidth="1"/>
  </cols>
  <sheetData>
    <row r="1" spans="2:19" ht="12" customHeight="1" x14ac:dyDescent="0.3"/>
    <row r="2" spans="2:19" ht="10.95" customHeight="1" thickBot="1" x14ac:dyDescent="0.35"/>
    <row r="3" spans="2:19" ht="19.95" customHeight="1" thickBot="1" x14ac:dyDescent="0.35">
      <c r="B3" s="16" t="s">
        <v>38</v>
      </c>
      <c r="C3" s="16"/>
      <c r="D3" s="16"/>
      <c r="E3" s="16"/>
      <c r="F3" s="16"/>
      <c r="G3" s="16"/>
      <c r="H3" s="16"/>
      <c r="I3" s="16"/>
      <c r="L3" s="16" t="s">
        <v>42</v>
      </c>
      <c r="M3" s="16"/>
      <c r="N3" s="16"/>
      <c r="O3" s="16"/>
      <c r="P3" s="16"/>
      <c r="Q3" s="16"/>
      <c r="R3" s="16"/>
      <c r="S3" s="16"/>
    </row>
    <row r="4" spans="2:19" ht="19.95" customHeight="1" thickBot="1" x14ac:dyDescent="0.35">
      <c r="B4" s="4"/>
      <c r="C4" s="4"/>
      <c r="D4" s="4"/>
      <c r="E4" s="4"/>
      <c r="L4" s="4"/>
      <c r="M4" s="4"/>
      <c r="N4" s="4"/>
      <c r="O4" s="4"/>
    </row>
    <row r="5" spans="2:19" ht="19.95" customHeight="1" thickBot="1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37</v>
      </c>
      <c r="G5" s="1" t="s">
        <v>39</v>
      </c>
      <c r="H5" s="1" t="s">
        <v>22</v>
      </c>
      <c r="I5" s="1" t="s">
        <v>23</v>
      </c>
      <c r="L5" s="1" t="s">
        <v>0</v>
      </c>
      <c r="M5" s="1" t="s">
        <v>1</v>
      </c>
      <c r="N5" s="1" t="s">
        <v>2</v>
      </c>
      <c r="O5" s="1" t="s">
        <v>3</v>
      </c>
      <c r="P5" s="1" t="s">
        <v>37</v>
      </c>
      <c r="Q5" s="1" t="s">
        <v>39</v>
      </c>
      <c r="R5" s="1" t="s">
        <v>22</v>
      </c>
      <c r="S5" s="1" t="s">
        <v>23</v>
      </c>
    </row>
    <row r="6" spans="2:19" ht="19.95" customHeight="1" x14ac:dyDescent="0.3">
      <c r="B6" s="5" t="s">
        <v>5</v>
      </c>
      <c r="C6" s="6">
        <v>1</v>
      </c>
      <c r="D6" s="8">
        <v>44197</v>
      </c>
      <c r="E6" s="8">
        <v>44561</v>
      </c>
      <c r="F6" s="8">
        <v>44416</v>
      </c>
      <c r="G6" s="6">
        <f>E6-D6+1</f>
        <v>365</v>
      </c>
      <c r="H6" s="14">
        <f>YEARFRAC(D6,F6,1)*365</f>
        <v>219</v>
      </c>
      <c r="I6" s="10">
        <f>H6/G6</f>
        <v>0.6</v>
      </c>
      <c r="L6" s="5" t="s">
        <v>5</v>
      </c>
      <c r="M6" s="6">
        <v>1</v>
      </c>
      <c r="N6" s="8">
        <v>44197</v>
      </c>
      <c r="O6" s="8">
        <v>44561</v>
      </c>
      <c r="P6" s="8">
        <v>44416</v>
      </c>
      <c r="Q6" s="6"/>
      <c r="R6" s="14"/>
      <c r="S6" s="10"/>
    </row>
    <row r="7" spans="2:19" ht="19.95" customHeight="1" x14ac:dyDescent="0.3">
      <c r="B7" s="5" t="s">
        <v>7</v>
      </c>
      <c r="C7" s="6">
        <v>2</v>
      </c>
      <c r="D7" s="8">
        <v>44229</v>
      </c>
      <c r="E7" s="8">
        <v>44561</v>
      </c>
      <c r="F7" s="8">
        <v>44416</v>
      </c>
      <c r="G7" s="6">
        <f t="shared" ref="G7:G11" si="0">E7-D7+1</f>
        <v>333</v>
      </c>
      <c r="H7" s="14">
        <f t="shared" ref="H7:H11" si="1">YEARFRAC(D7,F7,1)*365</f>
        <v>187</v>
      </c>
      <c r="I7" s="10">
        <f t="shared" ref="I7:I11" si="2">H7/G7</f>
        <v>0.56156156156156156</v>
      </c>
      <c r="L7" s="5" t="s">
        <v>7</v>
      </c>
      <c r="M7" s="6">
        <v>2</v>
      </c>
      <c r="N7" s="8">
        <v>44229</v>
      </c>
      <c r="O7" s="8">
        <v>44561</v>
      </c>
      <c r="P7" s="8">
        <v>44416</v>
      </c>
      <c r="Q7" s="6"/>
      <c r="R7" s="14"/>
      <c r="S7" s="10"/>
    </row>
    <row r="8" spans="2:19" ht="19.95" customHeight="1" x14ac:dyDescent="0.3">
      <c r="B8" s="5" t="s">
        <v>8</v>
      </c>
      <c r="C8" s="6">
        <v>3</v>
      </c>
      <c r="D8" s="8">
        <v>44258</v>
      </c>
      <c r="E8" s="8">
        <v>44561</v>
      </c>
      <c r="F8" s="8">
        <v>44416</v>
      </c>
      <c r="G8" s="6">
        <f t="shared" si="0"/>
        <v>304</v>
      </c>
      <c r="H8" s="14">
        <f t="shared" si="1"/>
        <v>158</v>
      </c>
      <c r="I8" s="10">
        <f t="shared" si="2"/>
        <v>0.51973684210526316</v>
      </c>
      <c r="L8" s="5" t="s">
        <v>8</v>
      </c>
      <c r="M8" s="6">
        <v>3</v>
      </c>
      <c r="N8" s="8">
        <v>44258</v>
      </c>
      <c r="O8" s="8">
        <v>44561</v>
      </c>
      <c r="P8" s="8">
        <v>44416</v>
      </c>
      <c r="Q8" s="6"/>
      <c r="R8" s="14"/>
      <c r="S8" s="10"/>
    </row>
    <row r="9" spans="2:19" ht="19.95" customHeight="1" x14ac:dyDescent="0.3">
      <c r="B9" s="5" t="s">
        <v>9</v>
      </c>
      <c r="C9" s="6">
        <v>4</v>
      </c>
      <c r="D9" s="8">
        <v>44290</v>
      </c>
      <c r="E9" s="8">
        <v>44561</v>
      </c>
      <c r="F9" s="8">
        <v>44416</v>
      </c>
      <c r="G9" s="6">
        <f t="shared" si="0"/>
        <v>272</v>
      </c>
      <c r="H9" s="14">
        <f t="shared" si="1"/>
        <v>126.00000000000001</v>
      </c>
      <c r="I9" s="10">
        <f t="shared" si="2"/>
        <v>0.46323529411764713</v>
      </c>
      <c r="L9" s="5" t="s">
        <v>9</v>
      </c>
      <c r="M9" s="6">
        <v>4</v>
      </c>
      <c r="N9" s="8">
        <v>44290</v>
      </c>
      <c r="O9" s="8">
        <v>44561</v>
      </c>
      <c r="P9" s="8">
        <v>44416</v>
      </c>
      <c r="Q9" s="6"/>
      <c r="R9" s="14"/>
      <c r="S9" s="10"/>
    </row>
    <row r="10" spans="2:19" ht="19.95" customHeight="1" x14ac:dyDescent="0.3">
      <c r="B10" s="5" t="s">
        <v>10</v>
      </c>
      <c r="C10" s="6">
        <v>5</v>
      </c>
      <c r="D10" s="8">
        <v>44321</v>
      </c>
      <c r="E10" s="8">
        <v>44561</v>
      </c>
      <c r="F10" s="8">
        <v>44416</v>
      </c>
      <c r="G10" s="6">
        <f t="shared" si="0"/>
        <v>241</v>
      </c>
      <c r="H10" s="14">
        <f t="shared" si="1"/>
        <v>95</v>
      </c>
      <c r="I10" s="10">
        <f t="shared" si="2"/>
        <v>0.39419087136929459</v>
      </c>
      <c r="L10" s="5" t="s">
        <v>10</v>
      </c>
      <c r="M10" s="6">
        <v>5</v>
      </c>
      <c r="N10" s="8">
        <v>44321</v>
      </c>
      <c r="O10" s="8">
        <v>44561</v>
      </c>
      <c r="P10" s="8">
        <v>44416</v>
      </c>
      <c r="Q10" s="6"/>
      <c r="R10" s="14"/>
      <c r="S10" s="10"/>
    </row>
    <row r="11" spans="2:19" ht="19.95" customHeight="1" x14ac:dyDescent="0.3">
      <c r="B11" s="5" t="s">
        <v>11</v>
      </c>
      <c r="C11" s="6">
        <v>6</v>
      </c>
      <c r="D11" s="8">
        <v>44353</v>
      </c>
      <c r="E11" s="8">
        <v>44561</v>
      </c>
      <c r="F11" s="8">
        <v>44416</v>
      </c>
      <c r="G11" s="6">
        <f t="shared" si="0"/>
        <v>209</v>
      </c>
      <c r="H11" s="14">
        <f t="shared" si="1"/>
        <v>63.000000000000007</v>
      </c>
      <c r="I11" s="10">
        <f t="shared" si="2"/>
        <v>0.30143540669856461</v>
      </c>
      <c r="L11" s="5" t="s">
        <v>11</v>
      </c>
      <c r="M11" s="6">
        <v>6</v>
      </c>
      <c r="N11" s="8">
        <v>44353</v>
      </c>
      <c r="O11" s="8">
        <v>44561</v>
      </c>
      <c r="P11" s="8">
        <v>44416</v>
      </c>
      <c r="Q11" s="6"/>
      <c r="R11" s="14"/>
      <c r="S11" s="10"/>
    </row>
  </sheetData>
  <mergeCells count="2">
    <mergeCell ref="B3:I3"/>
    <mergeCell ref="L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S11"/>
  <sheetViews>
    <sheetView showGridLines="0" topLeftCell="B1" zoomScaleNormal="100" workbookViewId="0">
      <selection activeCell="P14" sqref="P14"/>
    </sheetView>
  </sheetViews>
  <sheetFormatPr defaultRowHeight="19.95" customHeight="1" x14ac:dyDescent="0.3"/>
  <cols>
    <col min="1" max="1" width="2.5546875" customWidth="1"/>
    <col min="2" max="2" width="11.5546875" customWidth="1"/>
    <col min="3" max="3" width="10" customWidth="1"/>
    <col min="4" max="4" width="11.44140625" customWidth="1"/>
    <col min="5" max="5" width="14.44140625" customWidth="1"/>
    <col min="6" max="6" width="10.77734375" customWidth="1"/>
    <col min="7" max="7" width="12.109375" customWidth="1"/>
    <col min="8" max="8" width="13.44140625" customWidth="1"/>
    <col min="9" max="9" width="12.21875" customWidth="1"/>
    <col min="12" max="12" width="11.33203125" customWidth="1"/>
    <col min="13" max="13" width="12" customWidth="1"/>
    <col min="14" max="14" width="13.33203125" bestFit="1" customWidth="1"/>
    <col min="15" max="15" width="13.21875" bestFit="1" customWidth="1"/>
    <col min="16" max="16" width="13.44140625" bestFit="1" customWidth="1"/>
    <col min="17" max="17" width="13.33203125" bestFit="1" customWidth="1"/>
    <col min="18" max="18" width="12" customWidth="1"/>
    <col min="19" max="19" width="11.88671875" customWidth="1"/>
    <col min="23" max="23" width="14.44140625" bestFit="1" customWidth="1"/>
  </cols>
  <sheetData>
    <row r="1" spans="2:19" ht="13.95" customHeight="1" x14ac:dyDescent="0.3"/>
    <row r="2" spans="2:19" ht="11.4" customHeight="1" thickBot="1" x14ac:dyDescent="0.35"/>
    <row r="3" spans="2:19" ht="19.95" customHeight="1" thickBot="1" x14ac:dyDescent="0.35">
      <c r="B3" s="16" t="s">
        <v>38</v>
      </c>
      <c r="C3" s="16"/>
      <c r="D3" s="16"/>
      <c r="E3" s="16"/>
      <c r="F3" s="16"/>
      <c r="G3" s="16"/>
      <c r="H3" s="16"/>
      <c r="I3" s="16"/>
      <c r="L3" s="16" t="s">
        <v>42</v>
      </c>
      <c r="M3" s="16"/>
      <c r="N3" s="16"/>
      <c r="O3" s="16"/>
      <c r="P3" s="16"/>
      <c r="Q3" s="16"/>
      <c r="R3" s="16"/>
      <c r="S3" s="16"/>
    </row>
    <row r="4" spans="2:19" ht="19.95" customHeight="1" thickBot="1" x14ac:dyDescent="0.35">
      <c r="B4" s="4"/>
      <c r="C4" s="4"/>
      <c r="D4" s="4"/>
      <c r="L4" s="4"/>
      <c r="M4" s="4"/>
      <c r="N4" s="4"/>
    </row>
    <row r="5" spans="2:19" ht="19.95" customHeight="1" thickBot="1" x14ac:dyDescent="0.35">
      <c r="B5" s="1" t="s">
        <v>0</v>
      </c>
      <c r="C5" s="1" t="s">
        <v>1</v>
      </c>
      <c r="D5" s="1" t="s">
        <v>2</v>
      </c>
      <c r="E5" s="1" t="s">
        <v>37</v>
      </c>
      <c r="F5" s="1" t="s">
        <v>3</v>
      </c>
      <c r="G5" s="1" t="s">
        <v>39</v>
      </c>
      <c r="H5" s="1" t="s">
        <v>22</v>
      </c>
      <c r="I5" s="1" t="s">
        <v>23</v>
      </c>
      <c r="L5" s="1" t="s">
        <v>0</v>
      </c>
      <c r="M5" s="1" t="s">
        <v>1</v>
      </c>
      <c r="N5" s="1" t="s">
        <v>2</v>
      </c>
      <c r="O5" s="1" t="s">
        <v>37</v>
      </c>
      <c r="P5" s="1" t="s">
        <v>3</v>
      </c>
      <c r="Q5" s="1" t="s">
        <v>39</v>
      </c>
      <c r="R5" s="1" t="s">
        <v>22</v>
      </c>
      <c r="S5" s="1" t="s">
        <v>23</v>
      </c>
    </row>
    <row r="6" spans="2:19" ht="19.95" customHeight="1" x14ac:dyDescent="0.3">
      <c r="B6" s="5" t="s">
        <v>5</v>
      </c>
      <c r="C6" s="6">
        <v>1</v>
      </c>
      <c r="D6" s="8">
        <v>44197</v>
      </c>
      <c r="E6" s="8">
        <v>44416</v>
      </c>
      <c r="F6" s="8">
        <v>44561</v>
      </c>
      <c r="G6" s="6">
        <f>F6-D6+1</f>
        <v>365</v>
      </c>
      <c r="H6" s="15">
        <f>YEARFRAC(DATE(YEAR(D6),1,1),E6)*365</f>
        <v>220.01388888888889</v>
      </c>
      <c r="I6" s="10">
        <f>H6/G6</f>
        <v>0.60277777777777775</v>
      </c>
      <c r="L6" s="5" t="s">
        <v>5</v>
      </c>
      <c r="M6" s="6">
        <v>1</v>
      </c>
      <c r="N6" s="8">
        <v>44197</v>
      </c>
      <c r="O6" s="8">
        <v>44416</v>
      </c>
      <c r="P6" s="8">
        <v>44561</v>
      </c>
      <c r="Q6" s="6"/>
      <c r="R6" s="15"/>
      <c r="S6" s="10"/>
    </row>
    <row r="7" spans="2:19" ht="19.95" customHeight="1" x14ac:dyDescent="0.3">
      <c r="B7" s="5" t="s">
        <v>7</v>
      </c>
      <c r="C7" s="6">
        <v>2</v>
      </c>
      <c r="D7" s="8">
        <v>44229</v>
      </c>
      <c r="E7" s="8">
        <v>44416</v>
      </c>
      <c r="F7" s="8">
        <v>44561</v>
      </c>
      <c r="G7" s="6">
        <f t="shared" ref="G7:G11" si="0">F7-D7+1</f>
        <v>333</v>
      </c>
      <c r="H7" s="15">
        <f>YEARFRAC(DATE(YEAR($D$6),2,2),E7)*365</f>
        <v>188.58333333333334</v>
      </c>
      <c r="I7" s="10">
        <f t="shared" ref="I7:I11" si="1">H7/G7</f>
        <v>0.56631631631631629</v>
      </c>
      <c r="L7" s="5" t="s">
        <v>7</v>
      </c>
      <c r="M7" s="6">
        <v>2</v>
      </c>
      <c r="N7" s="8">
        <v>44229</v>
      </c>
      <c r="O7" s="8">
        <v>44416</v>
      </c>
      <c r="P7" s="8">
        <v>44561</v>
      </c>
      <c r="Q7" s="6"/>
      <c r="R7" s="15"/>
      <c r="S7" s="10"/>
    </row>
    <row r="8" spans="2:19" ht="19.95" customHeight="1" x14ac:dyDescent="0.3">
      <c r="B8" s="5" t="s">
        <v>8</v>
      </c>
      <c r="C8" s="6">
        <v>3</v>
      </c>
      <c r="D8" s="8">
        <v>44258</v>
      </c>
      <c r="E8" s="8">
        <v>44416</v>
      </c>
      <c r="F8" s="8">
        <v>44561</v>
      </c>
      <c r="G8" s="6">
        <f t="shared" si="0"/>
        <v>304</v>
      </c>
      <c r="H8" s="15">
        <f>YEARFRAC(DATE(YEAR($D$6),3,3),E8)*365</f>
        <v>157.1527777777778</v>
      </c>
      <c r="I8" s="10">
        <f t="shared" si="1"/>
        <v>0.51694992690058483</v>
      </c>
      <c r="L8" s="5" t="s">
        <v>8</v>
      </c>
      <c r="M8" s="6">
        <v>3</v>
      </c>
      <c r="N8" s="8">
        <v>44258</v>
      </c>
      <c r="O8" s="8">
        <v>44416</v>
      </c>
      <c r="P8" s="8">
        <v>44561</v>
      </c>
      <c r="Q8" s="6"/>
      <c r="R8" s="15"/>
      <c r="S8" s="10"/>
    </row>
    <row r="9" spans="2:19" ht="19.95" customHeight="1" x14ac:dyDescent="0.3">
      <c r="B9" s="5" t="s">
        <v>9</v>
      </c>
      <c r="C9" s="6">
        <v>4</v>
      </c>
      <c r="D9" s="8">
        <v>44290</v>
      </c>
      <c r="E9" s="8">
        <v>44416</v>
      </c>
      <c r="F9" s="8">
        <v>44561</v>
      </c>
      <c r="G9" s="6">
        <f t="shared" si="0"/>
        <v>272</v>
      </c>
      <c r="H9" s="15">
        <f>YEARFRAC(DATE(YEAR($D$6),4,14),E9)*365</f>
        <v>115.58333333333333</v>
      </c>
      <c r="I9" s="10">
        <f t="shared" si="1"/>
        <v>0.42493872549019607</v>
      </c>
      <c r="L9" s="5" t="s">
        <v>9</v>
      </c>
      <c r="M9" s="6">
        <v>4</v>
      </c>
      <c r="N9" s="8">
        <v>44290</v>
      </c>
      <c r="O9" s="8">
        <v>44416</v>
      </c>
      <c r="P9" s="8">
        <v>44561</v>
      </c>
      <c r="Q9" s="6"/>
      <c r="R9" s="15"/>
      <c r="S9" s="10"/>
    </row>
    <row r="10" spans="2:19" ht="19.95" customHeight="1" x14ac:dyDescent="0.3">
      <c r="B10" s="5" t="s">
        <v>10</v>
      </c>
      <c r="C10" s="6">
        <v>5</v>
      </c>
      <c r="D10" s="8">
        <v>44321</v>
      </c>
      <c r="E10" s="8">
        <v>44416</v>
      </c>
      <c r="F10" s="8">
        <v>44561</v>
      </c>
      <c r="G10" s="6">
        <f t="shared" si="0"/>
        <v>241</v>
      </c>
      <c r="H10" s="15">
        <f>YEARFRAC(DATE(YEAR($D$6),5,5),E10)*365</f>
        <v>94.291666666666671</v>
      </c>
      <c r="I10" s="10">
        <f t="shared" si="1"/>
        <v>0.39125172890733056</v>
      </c>
      <c r="L10" s="5" t="s">
        <v>10</v>
      </c>
      <c r="M10" s="6">
        <v>5</v>
      </c>
      <c r="N10" s="8">
        <v>44321</v>
      </c>
      <c r="O10" s="8">
        <v>44416</v>
      </c>
      <c r="P10" s="8">
        <v>44561</v>
      </c>
      <c r="Q10" s="6"/>
      <c r="R10" s="15"/>
      <c r="S10" s="10"/>
    </row>
    <row r="11" spans="2:19" ht="19.95" customHeight="1" x14ac:dyDescent="0.3">
      <c r="B11" s="5" t="s">
        <v>11</v>
      </c>
      <c r="C11" s="6">
        <v>6</v>
      </c>
      <c r="D11" s="8">
        <v>44353</v>
      </c>
      <c r="E11" s="8">
        <v>44416</v>
      </c>
      <c r="F11" s="8">
        <v>44561</v>
      </c>
      <c r="G11" s="6">
        <f t="shared" si="0"/>
        <v>209</v>
      </c>
      <c r="H11" s="15">
        <f>YEARFRAC(DATE(YEAR($D$6),6,6),E11)*365</f>
        <v>62.861111111111107</v>
      </c>
      <c r="I11" s="10">
        <f t="shared" si="1"/>
        <v>0.30077086656034024</v>
      </c>
      <c r="L11" s="5" t="s">
        <v>11</v>
      </c>
      <c r="M11" s="6">
        <v>6</v>
      </c>
      <c r="N11" s="8">
        <v>44353</v>
      </c>
      <c r="O11" s="8">
        <v>44416</v>
      </c>
      <c r="P11" s="8">
        <v>44561</v>
      </c>
      <c r="Q11" s="6"/>
      <c r="R11" s="15"/>
      <c r="S11" s="10"/>
    </row>
  </sheetData>
  <mergeCells count="2">
    <mergeCell ref="B3:I3"/>
    <mergeCell ref="L3: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sheetPr codeName="Sheet8"/>
  <dimension ref="B1:O11"/>
  <sheetViews>
    <sheetView showGridLines="0" workbookViewId="0">
      <selection activeCell="G20" sqref="G20"/>
    </sheetView>
  </sheetViews>
  <sheetFormatPr defaultRowHeight="19.95" customHeight="1" x14ac:dyDescent="0.3"/>
  <cols>
    <col min="1" max="1" width="5.6640625" customWidth="1"/>
    <col min="2" max="2" width="11.109375" customWidth="1"/>
    <col min="3" max="3" width="11.88671875" customWidth="1"/>
    <col min="4" max="4" width="12.5546875" customWidth="1"/>
    <col min="5" max="5" width="11.6640625" customWidth="1"/>
    <col min="6" max="6" width="13.109375" customWidth="1"/>
    <col min="7" max="7" width="14.109375" bestFit="1" customWidth="1"/>
    <col min="8" max="8" width="10.5546875" bestFit="1" customWidth="1"/>
    <col min="9" max="9" width="11.33203125" customWidth="1"/>
    <col min="10" max="10" width="13.33203125" customWidth="1"/>
    <col min="11" max="11" width="11.6640625" customWidth="1"/>
    <col min="12" max="12" width="13" customWidth="1"/>
    <col min="13" max="13" width="12.33203125" customWidth="1"/>
    <col min="14" max="14" width="12.6640625" customWidth="1"/>
    <col min="15" max="15" width="11.33203125" customWidth="1"/>
    <col min="20" max="20" width="14.44140625" bestFit="1" customWidth="1"/>
  </cols>
  <sheetData>
    <row r="1" spans="2:15" ht="13.2" customHeight="1" x14ac:dyDescent="0.3"/>
    <row r="2" spans="2:15" ht="8.4" customHeight="1" thickBot="1" x14ac:dyDescent="0.35"/>
    <row r="3" spans="2:15" ht="19.95" customHeight="1" thickBot="1" x14ac:dyDescent="0.35">
      <c r="B3" s="16" t="s">
        <v>25</v>
      </c>
      <c r="C3" s="16"/>
      <c r="D3" s="16"/>
      <c r="E3" s="16"/>
      <c r="F3" s="16"/>
      <c r="G3" s="16"/>
      <c r="J3" s="16" t="s">
        <v>42</v>
      </c>
      <c r="K3" s="16"/>
      <c r="L3" s="16"/>
      <c r="M3" s="16"/>
      <c r="N3" s="16"/>
      <c r="O3" s="16"/>
    </row>
    <row r="4" spans="2:15" ht="19.95" customHeight="1" thickBot="1" x14ac:dyDescent="0.35">
      <c r="B4" s="4"/>
      <c r="C4" s="4"/>
      <c r="D4" s="4"/>
      <c r="J4" s="4"/>
      <c r="K4" s="4"/>
      <c r="L4" s="4"/>
    </row>
    <row r="5" spans="2:15" ht="19.95" customHeight="1" thickBot="1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23</v>
      </c>
      <c r="J5" s="1" t="s">
        <v>0</v>
      </c>
      <c r="K5" s="1" t="s">
        <v>1</v>
      </c>
      <c r="L5" s="1" t="s">
        <v>2</v>
      </c>
      <c r="M5" s="1" t="s">
        <v>3</v>
      </c>
      <c r="N5" s="1" t="s">
        <v>4</v>
      </c>
      <c r="O5" s="1" t="s">
        <v>23</v>
      </c>
    </row>
    <row r="6" spans="2:15" ht="19.95" customHeight="1" x14ac:dyDescent="0.3">
      <c r="B6" s="5" t="s">
        <v>5</v>
      </c>
      <c r="C6" s="6">
        <v>1</v>
      </c>
      <c r="D6" s="11">
        <v>44197</v>
      </c>
      <c r="E6" s="11">
        <v>44561</v>
      </c>
      <c r="F6" s="11">
        <v>44416</v>
      </c>
      <c r="G6" s="9">
        <f>(DATEDIF(D6,F6,"d")+1)/(DATEDIF(D6,E6,"d")+1)</f>
        <v>0.60273972602739723</v>
      </c>
      <c r="J6" s="5" t="s">
        <v>5</v>
      </c>
      <c r="K6" s="6">
        <v>1</v>
      </c>
      <c r="L6" s="11">
        <v>44197</v>
      </c>
      <c r="M6" s="11">
        <v>44561</v>
      </c>
      <c r="N6" s="11">
        <v>44416</v>
      </c>
      <c r="O6" s="9"/>
    </row>
    <row r="7" spans="2:15" ht="19.95" customHeight="1" x14ac:dyDescent="0.3">
      <c r="B7" s="5" t="s">
        <v>7</v>
      </c>
      <c r="C7" s="6">
        <v>2</v>
      </c>
      <c r="D7" s="11">
        <v>44229</v>
      </c>
      <c r="E7" s="11">
        <v>44561</v>
      </c>
      <c r="F7" s="11">
        <v>44416</v>
      </c>
      <c r="G7" s="9">
        <f t="shared" ref="G7:G11" si="0">(DATEDIF(D7,F7,"d")+1)/(DATEDIF(D7,E7,"d")+1)</f>
        <v>0.56456456456456461</v>
      </c>
      <c r="J7" s="5" t="s">
        <v>7</v>
      </c>
      <c r="K7" s="6">
        <v>2</v>
      </c>
      <c r="L7" s="11">
        <v>44229</v>
      </c>
      <c r="M7" s="11">
        <v>44561</v>
      </c>
      <c r="N7" s="11">
        <v>44416</v>
      </c>
      <c r="O7" s="9"/>
    </row>
    <row r="8" spans="2:15" ht="19.95" customHeight="1" x14ac:dyDescent="0.3">
      <c r="B8" s="5" t="s">
        <v>8</v>
      </c>
      <c r="C8" s="6">
        <v>3</v>
      </c>
      <c r="D8" s="11">
        <v>44258</v>
      </c>
      <c r="E8" s="11">
        <v>44561</v>
      </c>
      <c r="F8" s="11">
        <v>44416</v>
      </c>
      <c r="G8" s="9">
        <f t="shared" si="0"/>
        <v>0.52302631578947367</v>
      </c>
      <c r="J8" s="5" t="s">
        <v>8</v>
      </c>
      <c r="K8" s="6">
        <v>3</v>
      </c>
      <c r="L8" s="11">
        <v>44258</v>
      </c>
      <c r="M8" s="11">
        <v>44561</v>
      </c>
      <c r="N8" s="11">
        <v>44416</v>
      </c>
      <c r="O8" s="9"/>
    </row>
    <row r="9" spans="2:15" ht="19.95" customHeight="1" x14ac:dyDescent="0.3">
      <c r="B9" s="5" t="s">
        <v>9</v>
      </c>
      <c r="C9" s="6">
        <v>4</v>
      </c>
      <c r="D9" s="11">
        <v>44290</v>
      </c>
      <c r="E9" s="11">
        <v>44561</v>
      </c>
      <c r="F9" s="11">
        <v>44416</v>
      </c>
      <c r="G9" s="9">
        <f t="shared" si="0"/>
        <v>0.46691176470588236</v>
      </c>
      <c r="J9" s="5" t="s">
        <v>9</v>
      </c>
      <c r="K9" s="6">
        <v>4</v>
      </c>
      <c r="L9" s="11">
        <v>44290</v>
      </c>
      <c r="M9" s="11">
        <v>44561</v>
      </c>
      <c r="N9" s="11">
        <v>44416</v>
      </c>
      <c r="O9" s="9"/>
    </row>
    <row r="10" spans="2:15" ht="19.95" customHeight="1" x14ac:dyDescent="0.3">
      <c r="B10" s="5" t="s">
        <v>10</v>
      </c>
      <c r="C10" s="6">
        <v>5</v>
      </c>
      <c r="D10" s="11">
        <v>44321</v>
      </c>
      <c r="E10" s="11">
        <v>44561</v>
      </c>
      <c r="F10" s="11">
        <v>44416</v>
      </c>
      <c r="G10" s="9">
        <f t="shared" si="0"/>
        <v>0.39834024896265557</v>
      </c>
      <c r="J10" s="5" t="s">
        <v>10</v>
      </c>
      <c r="K10" s="6">
        <v>5</v>
      </c>
      <c r="L10" s="11">
        <v>44321</v>
      </c>
      <c r="M10" s="11">
        <v>44561</v>
      </c>
      <c r="N10" s="11">
        <v>44416</v>
      </c>
      <c r="O10" s="9"/>
    </row>
    <row r="11" spans="2:15" ht="19.95" customHeight="1" x14ac:dyDescent="0.3">
      <c r="B11" s="5" t="s">
        <v>11</v>
      </c>
      <c r="C11" s="6">
        <v>6</v>
      </c>
      <c r="D11" s="11">
        <v>44353</v>
      </c>
      <c r="E11" s="11">
        <v>44561</v>
      </c>
      <c r="F11" s="11">
        <v>44416</v>
      </c>
      <c r="G11" s="9">
        <f t="shared" si="0"/>
        <v>0.30622009569377989</v>
      </c>
      <c r="J11" s="5" t="s">
        <v>11</v>
      </c>
      <c r="K11" s="6">
        <v>6</v>
      </c>
      <c r="L11" s="11">
        <v>44353</v>
      </c>
      <c r="M11" s="11">
        <v>44561</v>
      </c>
      <c r="N11" s="11">
        <v>44416</v>
      </c>
      <c r="O11" s="9"/>
    </row>
  </sheetData>
  <mergeCells count="2">
    <mergeCell ref="B3:G3"/>
    <mergeCell ref="J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C096-6799-47FE-8FB9-7A567E5D3C10}">
  <sheetPr codeName="Sheet9"/>
  <dimension ref="B1:M12"/>
  <sheetViews>
    <sheetView showGridLines="0" workbookViewId="0">
      <selection activeCell="O15" sqref="O15"/>
    </sheetView>
  </sheetViews>
  <sheetFormatPr defaultRowHeight="19.95" customHeight="1" x14ac:dyDescent="0.3"/>
  <cols>
    <col min="1" max="1" width="5.6640625" customWidth="1"/>
    <col min="2" max="2" width="12.88671875" customWidth="1"/>
    <col min="3" max="3" width="11.88671875" customWidth="1"/>
    <col min="4" max="4" width="18.88671875" bestFit="1" customWidth="1"/>
    <col min="5" max="5" width="12.5546875" customWidth="1"/>
    <col min="8" max="8" width="7.6640625" customWidth="1"/>
    <col min="9" max="9" width="15.44140625" customWidth="1"/>
    <col min="10" max="10" width="15.5546875" bestFit="1" customWidth="1"/>
    <col min="11" max="11" width="13.44140625" customWidth="1"/>
    <col min="12" max="12" width="18.21875" bestFit="1" customWidth="1"/>
    <col min="13" max="13" width="14.5546875" customWidth="1"/>
  </cols>
  <sheetData>
    <row r="1" spans="2:13" ht="13.2" customHeight="1" x14ac:dyDescent="0.3"/>
    <row r="2" spans="2:13" ht="8.4" customHeight="1" thickBot="1" x14ac:dyDescent="0.35"/>
    <row r="3" spans="2:13" ht="19.95" customHeight="1" thickBot="1" x14ac:dyDescent="0.35">
      <c r="B3" s="16" t="s">
        <v>26</v>
      </c>
      <c r="C3" s="16"/>
      <c r="D3" s="16"/>
      <c r="E3" s="16"/>
      <c r="J3" s="16" t="s">
        <v>42</v>
      </c>
      <c r="K3" s="16"/>
      <c r="L3" s="16"/>
      <c r="M3" s="16"/>
    </row>
    <row r="4" spans="2:13" ht="19.95" customHeight="1" thickBot="1" x14ac:dyDescent="0.35">
      <c r="B4" s="4"/>
      <c r="C4" s="4"/>
      <c r="D4" s="4"/>
      <c r="J4" s="4"/>
      <c r="K4" s="4"/>
      <c r="L4" s="4"/>
    </row>
    <row r="5" spans="2:13" ht="19.95" customHeight="1" thickBot="1" x14ac:dyDescent="0.35">
      <c r="B5" s="1" t="s">
        <v>0</v>
      </c>
      <c r="C5" s="1" t="s">
        <v>1</v>
      </c>
      <c r="D5" s="1" t="s">
        <v>27</v>
      </c>
      <c r="E5" s="1" t="s">
        <v>23</v>
      </c>
      <c r="J5" s="1" t="s">
        <v>0</v>
      </c>
      <c r="K5" s="1" t="s">
        <v>1</v>
      </c>
      <c r="L5" s="1" t="s">
        <v>27</v>
      </c>
      <c r="M5" s="1" t="s">
        <v>23</v>
      </c>
    </row>
    <row r="6" spans="2:13" ht="19.95" customHeight="1" x14ac:dyDescent="0.3">
      <c r="B6" s="5" t="s">
        <v>5</v>
      </c>
      <c r="C6" s="6">
        <v>1</v>
      </c>
      <c r="D6" s="6">
        <v>15</v>
      </c>
      <c r="E6" s="9">
        <f>D6/$D$12</f>
        <v>3.4482758620689655E-2</v>
      </c>
      <c r="J6" s="5" t="s">
        <v>5</v>
      </c>
      <c r="K6" s="6">
        <v>1</v>
      </c>
      <c r="L6" s="6">
        <v>15</v>
      </c>
      <c r="M6" s="9"/>
    </row>
    <row r="7" spans="2:13" ht="19.95" customHeight="1" x14ac:dyDescent="0.3">
      <c r="B7" s="5" t="s">
        <v>7</v>
      </c>
      <c r="C7" s="6">
        <v>2</v>
      </c>
      <c r="D7" s="6">
        <v>30</v>
      </c>
      <c r="E7" s="9">
        <f t="shared" ref="E7:E11" si="0">D7/$D$12</f>
        <v>6.8965517241379309E-2</v>
      </c>
      <c r="J7" s="5" t="s">
        <v>7</v>
      </c>
      <c r="K7" s="6">
        <v>2</v>
      </c>
      <c r="L7" s="6">
        <v>30</v>
      </c>
      <c r="M7" s="9"/>
    </row>
    <row r="8" spans="2:13" ht="19.95" customHeight="1" x14ac:dyDescent="0.3">
      <c r="B8" s="5" t="s">
        <v>8</v>
      </c>
      <c r="C8" s="6">
        <v>3</v>
      </c>
      <c r="D8" s="6">
        <v>40</v>
      </c>
      <c r="E8" s="9">
        <f t="shared" si="0"/>
        <v>9.1954022988505746E-2</v>
      </c>
      <c r="J8" s="5" t="s">
        <v>8</v>
      </c>
      <c r="K8" s="6">
        <v>3</v>
      </c>
      <c r="L8" s="6">
        <v>40</v>
      </c>
      <c r="M8" s="9"/>
    </row>
    <row r="9" spans="2:13" ht="19.95" customHeight="1" x14ac:dyDescent="0.3">
      <c r="B9" s="5" t="s">
        <v>9</v>
      </c>
      <c r="C9" s="6">
        <v>4</v>
      </c>
      <c r="D9" s="6">
        <v>80</v>
      </c>
      <c r="E9" s="9">
        <f t="shared" si="0"/>
        <v>0.18390804597701149</v>
      </c>
      <c r="J9" s="5" t="s">
        <v>9</v>
      </c>
      <c r="K9" s="6">
        <v>4</v>
      </c>
      <c r="L9" s="6">
        <v>80</v>
      </c>
      <c r="M9" s="9"/>
    </row>
    <row r="10" spans="2:13" ht="19.95" customHeight="1" x14ac:dyDescent="0.3">
      <c r="B10" s="5" t="s">
        <v>10</v>
      </c>
      <c r="C10" s="6">
        <v>5</v>
      </c>
      <c r="D10" s="6">
        <v>120</v>
      </c>
      <c r="E10" s="9">
        <f t="shared" si="0"/>
        <v>0.27586206896551724</v>
      </c>
      <c r="J10" s="5" t="s">
        <v>10</v>
      </c>
      <c r="K10" s="6">
        <v>5</v>
      </c>
      <c r="L10" s="6">
        <v>120</v>
      </c>
      <c r="M10" s="9"/>
    </row>
    <row r="11" spans="2:13" ht="19.95" customHeight="1" x14ac:dyDescent="0.3">
      <c r="B11" s="5" t="s">
        <v>11</v>
      </c>
      <c r="C11" s="6">
        <v>6</v>
      </c>
      <c r="D11" s="6">
        <v>150</v>
      </c>
      <c r="E11" s="9">
        <f t="shared" si="0"/>
        <v>0.34482758620689657</v>
      </c>
      <c r="J11" s="5" t="s">
        <v>11</v>
      </c>
      <c r="K11" s="6">
        <v>6</v>
      </c>
      <c r="L11" s="6">
        <v>150</v>
      </c>
      <c r="M11" s="9"/>
    </row>
    <row r="12" spans="2:13" ht="19.95" customHeight="1" x14ac:dyDescent="0.3">
      <c r="B12" s="18" t="s">
        <v>35</v>
      </c>
      <c r="C12" s="19"/>
      <c r="D12" s="13">
        <f>SUM(D6:D11)</f>
        <v>435</v>
      </c>
      <c r="E12" s="2"/>
      <c r="J12" s="18" t="s">
        <v>35</v>
      </c>
      <c r="K12" s="19"/>
      <c r="L12" s="13"/>
      <c r="M12" s="2"/>
    </row>
  </sheetData>
  <mergeCells count="4">
    <mergeCell ref="B3:E3"/>
    <mergeCell ref="B12:C12"/>
    <mergeCell ref="J3:M3"/>
    <mergeCell ref="J12:K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1:N11"/>
  <sheetViews>
    <sheetView showGridLines="0" zoomScaleNormal="100" workbookViewId="0">
      <selection activeCell="E19" sqref="E19"/>
    </sheetView>
  </sheetViews>
  <sheetFormatPr defaultRowHeight="19.95" customHeight="1" x14ac:dyDescent="0.3"/>
  <cols>
    <col min="1" max="1" width="5" customWidth="1"/>
    <col min="2" max="2" width="12.33203125" customWidth="1"/>
    <col min="3" max="4" width="11.6640625" customWidth="1"/>
    <col min="5" max="5" width="17.33203125" bestFit="1" customWidth="1"/>
    <col min="6" max="6" width="14.33203125" bestFit="1" customWidth="1"/>
    <col min="7" max="7" width="13.109375" customWidth="1"/>
    <col min="8" max="8" width="10.109375" customWidth="1"/>
    <col min="9" max="9" width="16" customWidth="1"/>
    <col min="10" max="10" width="15.33203125" customWidth="1"/>
    <col min="11" max="11" width="11.6640625" customWidth="1"/>
    <col min="12" max="12" width="13.109375" customWidth="1"/>
    <col min="13" max="13" width="10.5546875" customWidth="1"/>
    <col min="14" max="14" width="9.88671875" customWidth="1"/>
    <col min="20" max="20" width="14.44140625" bestFit="1" customWidth="1"/>
  </cols>
  <sheetData>
    <row r="1" spans="2:14" ht="13.2" customHeight="1" x14ac:dyDescent="0.3"/>
    <row r="2" spans="2:14" ht="13.95" customHeight="1" thickBot="1" x14ac:dyDescent="0.35"/>
    <row r="3" spans="2:14" ht="19.95" customHeight="1" thickBot="1" x14ac:dyDescent="0.35">
      <c r="B3" s="16" t="s">
        <v>28</v>
      </c>
      <c r="C3" s="16"/>
      <c r="D3" s="16"/>
      <c r="E3" s="16"/>
      <c r="F3" s="16"/>
      <c r="H3" s="16" t="s">
        <v>42</v>
      </c>
      <c r="I3" s="16"/>
      <c r="J3" s="16"/>
      <c r="K3" s="16"/>
      <c r="L3" s="16"/>
    </row>
    <row r="4" spans="2:14" ht="19.95" customHeight="1" thickBot="1" x14ac:dyDescent="0.35">
      <c r="B4" s="4"/>
      <c r="C4" s="4"/>
      <c r="D4" s="4"/>
      <c r="H4" s="4"/>
      <c r="I4" s="4"/>
      <c r="J4" s="4"/>
      <c r="M4" s="4"/>
      <c r="N4" s="4"/>
    </row>
    <row r="5" spans="2:14" ht="19.95" customHeight="1" thickBot="1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36</v>
      </c>
      <c r="H5" s="1" t="s">
        <v>0</v>
      </c>
      <c r="I5" s="1" t="s">
        <v>1</v>
      </c>
      <c r="J5" s="1" t="s">
        <v>2</v>
      </c>
      <c r="K5" s="1" t="s">
        <v>3</v>
      </c>
      <c r="L5" s="1" t="s">
        <v>36</v>
      </c>
    </row>
    <row r="6" spans="2:14" ht="19.95" customHeight="1" x14ac:dyDescent="0.3">
      <c r="B6" s="5" t="s">
        <v>5</v>
      </c>
      <c r="C6" s="6">
        <v>1</v>
      </c>
      <c r="D6" s="7">
        <v>44197</v>
      </c>
      <c r="E6" s="20">
        <v>44562</v>
      </c>
      <c r="F6" s="2">
        <f>E6-D6</f>
        <v>365</v>
      </c>
      <c r="H6" s="5" t="s">
        <v>5</v>
      </c>
      <c r="I6" s="6">
        <v>1</v>
      </c>
      <c r="J6" s="7">
        <v>44197</v>
      </c>
      <c r="K6" s="12" t="s">
        <v>29</v>
      </c>
      <c r="L6" s="2" t="e">
        <f>K6-J6</f>
        <v>#VALUE!</v>
      </c>
    </row>
    <row r="7" spans="2:14" ht="19.95" customHeight="1" x14ac:dyDescent="0.3">
      <c r="B7" s="5" t="s">
        <v>7</v>
      </c>
      <c r="C7" s="6">
        <v>2</v>
      </c>
      <c r="D7" s="7">
        <v>44229</v>
      </c>
      <c r="E7" s="20">
        <v>44563</v>
      </c>
      <c r="F7" s="2">
        <f t="shared" ref="F7:F11" si="0">E7-D7</f>
        <v>334</v>
      </c>
      <c r="H7" s="5" t="s">
        <v>7</v>
      </c>
      <c r="I7" s="6">
        <v>2</v>
      </c>
      <c r="J7" s="7">
        <v>44229</v>
      </c>
      <c r="K7" s="12" t="s">
        <v>30</v>
      </c>
      <c r="L7" s="2" t="e">
        <f t="shared" ref="L7:L11" si="1">K7-J7</f>
        <v>#VALUE!</v>
      </c>
    </row>
    <row r="8" spans="2:14" ht="19.95" customHeight="1" x14ac:dyDescent="0.3">
      <c r="B8" s="5" t="s">
        <v>8</v>
      </c>
      <c r="C8" s="6">
        <v>3</v>
      </c>
      <c r="D8" s="7">
        <v>44258</v>
      </c>
      <c r="E8" s="20">
        <v>44564</v>
      </c>
      <c r="F8" s="2">
        <f t="shared" si="0"/>
        <v>306</v>
      </c>
      <c r="H8" s="5" t="s">
        <v>8</v>
      </c>
      <c r="I8" s="6">
        <v>3</v>
      </c>
      <c r="J8" s="7">
        <v>44258</v>
      </c>
      <c r="K8" s="12" t="s">
        <v>31</v>
      </c>
      <c r="L8" s="2" t="e">
        <f t="shared" si="1"/>
        <v>#VALUE!</v>
      </c>
    </row>
    <row r="9" spans="2:14" ht="19.95" customHeight="1" x14ac:dyDescent="0.3">
      <c r="B9" s="5" t="s">
        <v>9</v>
      </c>
      <c r="C9" s="6">
        <v>4</v>
      </c>
      <c r="D9" s="7">
        <v>44290</v>
      </c>
      <c r="E9" s="20">
        <v>44565</v>
      </c>
      <c r="F9" s="2">
        <f t="shared" si="0"/>
        <v>275</v>
      </c>
      <c r="H9" s="5" t="s">
        <v>9</v>
      </c>
      <c r="I9" s="6">
        <v>4</v>
      </c>
      <c r="J9" s="7">
        <v>44290</v>
      </c>
      <c r="K9" s="12" t="s">
        <v>32</v>
      </c>
      <c r="L9" s="2" t="e">
        <f t="shared" si="1"/>
        <v>#VALUE!</v>
      </c>
    </row>
    <row r="10" spans="2:14" ht="19.95" customHeight="1" x14ac:dyDescent="0.3">
      <c r="B10" s="5" t="s">
        <v>10</v>
      </c>
      <c r="C10" s="6">
        <v>5</v>
      </c>
      <c r="D10" s="7">
        <v>44321</v>
      </c>
      <c r="E10" s="20">
        <v>44566</v>
      </c>
      <c r="F10" s="2">
        <f t="shared" si="0"/>
        <v>245</v>
      </c>
      <c r="H10" s="5" t="s">
        <v>10</v>
      </c>
      <c r="I10" s="6">
        <v>5</v>
      </c>
      <c r="J10" s="7">
        <v>44321</v>
      </c>
      <c r="K10" s="12" t="s">
        <v>33</v>
      </c>
      <c r="L10" s="2" t="e">
        <f t="shared" si="1"/>
        <v>#VALUE!</v>
      </c>
    </row>
    <row r="11" spans="2:14" ht="19.95" customHeight="1" x14ac:dyDescent="0.3">
      <c r="B11" s="5" t="s">
        <v>11</v>
      </c>
      <c r="C11" s="6">
        <v>6</v>
      </c>
      <c r="D11" s="7">
        <v>44353</v>
      </c>
      <c r="E11" s="20">
        <v>44567</v>
      </c>
      <c r="F11" s="2">
        <f t="shared" si="0"/>
        <v>214</v>
      </c>
      <c r="H11" s="5" t="s">
        <v>11</v>
      </c>
      <c r="I11" s="6">
        <v>6</v>
      </c>
      <c r="J11" s="7">
        <v>44353</v>
      </c>
      <c r="K11" s="12" t="s">
        <v>34</v>
      </c>
      <c r="L11" s="2" t="e">
        <f t="shared" si="1"/>
        <v>#VALUE!</v>
      </c>
    </row>
  </sheetData>
  <mergeCells count="2">
    <mergeCell ref="B3:F3"/>
    <mergeCell ref="H3:L3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Datasheet</vt:lpstr>
      <vt:lpstr>simple formula</vt:lpstr>
      <vt:lpstr>Iferror function</vt:lpstr>
      <vt:lpstr>Yearfrac</vt:lpstr>
      <vt:lpstr>Yearfrac +Date </vt:lpstr>
      <vt:lpstr>% BETWEEN 2 DATES</vt:lpstr>
      <vt:lpstr>TIME SPENT ON TASK</vt:lpstr>
      <vt:lpstr>Value error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Asus</cp:lastModifiedBy>
  <cp:revision/>
  <dcterms:created xsi:type="dcterms:W3CDTF">2022-12-10T04:40:59Z</dcterms:created>
  <dcterms:modified xsi:type="dcterms:W3CDTF">2023-02-02T06:15:53Z</dcterms:modified>
  <cp:category/>
  <cp:contentStatus/>
</cp:coreProperties>
</file>